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-WALL COVERING/"/>
    </mc:Choice>
  </mc:AlternateContent>
  <xr:revisionPtr revIDLastSave="298" documentId="11_27C3E1AC3D8E1BA5ADFBE08F9C205542E0BBDE6A" xr6:coauthVersionLast="47" xr6:coauthVersionMax="47" xr10:uidLastSave="{B1A80DE8-78CA-424B-A7CB-FBD00A26F693}"/>
  <bookViews>
    <workbookView xWindow="20370" yWindow="-120" windowWidth="29040" windowHeight="15840" xr2:uid="{00000000-000D-0000-FFFF-FFFF00000000}"/>
  </bookViews>
  <sheets>
    <sheet name="Takeoff" sheetId="26" r:id="rId1"/>
  </sheets>
  <definedNames>
    <definedName name="_xlnm.Print_Area" localSheetId="0">Takeoff!$A$1:$J$165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7" i="26" l="1"/>
  <c r="I157" i="26" s="1"/>
  <c r="F156" i="26"/>
  <c r="I156" i="26" s="1"/>
  <c r="D153" i="26"/>
  <c r="F148" i="26"/>
  <c r="I148" i="26" s="1"/>
  <c r="A147" i="26"/>
  <c r="F146" i="26"/>
  <c r="I146" i="26" s="1"/>
  <c r="F145" i="26"/>
  <c r="I145" i="26" s="1"/>
  <c r="F144" i="26"/>
  <c r="I144" i="26" s="1"/>
  <c r="F143" i="26"/>
  <c r="I143" i="26" s="1"/>
  <c r="A142" i="26"/>
  <c r="D139" i="26"/>
  <c r="F134" i="26"/>
  <c r="I134" i="26" s="1"/>
  <c r="F133" i="26"/>
  <c r="I133" i="26" s="1"/>
  <c r="F132" i="26"/>
  <c r="I132" i="26" s="1"/>
  <c r="F131" i="26"/>
  <c r="I131" i="26" s="1"/>
  <c r="A130" i="26"/>
  <c r="A129" i="26"/>
  <c r="I125" i="26"/>
  <c r="F125" i="26"/>
  <c r="I124" i="26"/>
  <c r="F124" i="26"/>
  <c r="I123" i="26"/>
  <c r="F123" i="26"/>
  <c r="I122" i="26"/>
  <c r="J126" i="26" s="1"/>
  <c r="F122" i="26"/>
  <c r="A122" i="26"/>
  <c r="A123" i="26" s="1"/>
  <c r="I121" i="26"/>
  <c r="F121" i="26"/>
  <c r="A121" i="26"/>
  <c r="D117" i="26"/>
  <c r="D100" i="26"/>
  <c r="D76" i="26"/>
  <c r="A66" i="26"/>
  <c r="F66" i="26"/>
  <c r="I66" i="26" s="1"/>
  <c r="F104" i="26"/>
  <c r="I104" i="26" s="1"/>
  <c r="F103" i="26"/>
  <c r="I103" i="26" s="1"/>
  <c r="F95" i="26"/>
  <c r="I95" i="26" s="1"/>
  <c r="F94" i="26"/>
  <c r="I94" i="26" s="1"/>
  <c r="F93" i="26"/>
  <c r="I93" i="26" s="1"/>
  <c r="F92" i="26"/>
  <c r="I92" i="26" s="1"/>
  <c r="A92" i="26"/>
  <c r="F91" i="26"/>
  <c r="I91" i="26" s="1"/>
  <c r="D88" i="26"/>
  <c r="F83" i="26"/>
  <c r="I83" i="26" s="1"/>
  <c r="F82" i="26"/>
  <c r="I82" i="26" s="1"/>
  <c r="F81" i="26"/>
  <c r="I81" i="26" s="1"/>
  <c r="F80" i="26"/>
  <c r="I80" i="26" s="1"/>
  <c r="F79" i="26"/>
  <c r="I79" i="26" s="1"/>
  <c r="A79" i="26"/>
  <c r="F71" i="26"/>
  <c r="I71" i="26" s="1"/>
  <c r="F70" i="26"/>
  <c r="I70" i="26" s="1"/>
  <c r="F69" i="26"/>
  <c r="I69" i="26" s="1"/>
  <c r="F68" i="26"/>
  <c r="I68" i="26" s="1"/>
  <c r="F67" i="26"/>
  <c r="I67" i="26" s="1"/>
  <c r="D63" i="26"/>
  <c r="F58" i="26"/>
  <c r="I58" i="26" s="1"/>
  <c r="F57" i="26"/>
  <c r="I57" i="26" s="1"/>
  <c r="F56" i="26"/>
  <c r="I56" i="26" s="1"/>
  <c r="D52" i="26"/>
  <c r="F55" i="26"/>
  <c r="I55" i="26" s="1"/>
  <c r="F47" i="26"/>
  <c r="I47" i="26" s="1"/>
  <c r="A46" i="26"/>
  <c r="F45" i="26"/>
  <c r="I45" i="26" s="1"/>
  <c r="F44" i="26"/>
  <c r="I44" i="26" s="1"/>
  <c r="D39" i="26"/>
  <c r="F43" i="26"/>
  <c r="I43" i="26" s="1"/>
  <c r="F42" i="26"/>
  <c r="I42" i="26" s="1"/>
  <c r="F34" i="26"/>
  <c r="I34" i="26" s="1"/>
  <c r="F33" i="26"/>
  <c r="I33" i="26" s="1"/>
  <c r="F32" i="26"/>
  <c r="I32" i="26" s="1"/>
  <c r="D27" i="26"/>
  <c r="F31" i="26"/>
  <c r="I31" i="26" s="1"/>
  <c r="F30" i="26"/>
  <c r="I30" i="26" s="1"/>
  <c r="F22" i="26"/>
  <c r="I22" i="26" s="1"/>
  <c r="F21" i="26"/>
  <c r="I21" i="26" s="1"/>
  <c r="F20" i="26"/>
  <c r="I20" i="26" s="1"/>
  <c r="F19" i="26"/>
  <c r="I19" i="26" s="1"/>
  <c r="A18" i="26"/>
  <c r="A17" i="26"/>
  <c r="I13" i="26"/>
  <c r="F13" i="26"/>
  <c r="I12" i="26"/>
  <c r="F12" i="26"/>
  <c r="I11" i="26"/>
  <c r="F11" i="26"/>
  <c r="I10" i="26"/>
  <c r="F10" i="26"/>
  <c r="I9" i="26"/>
  <c r="F9" i="26"/>
  <c r="A9" i="26"/>
  <c r="A10" i="26" s="1"/>
  <c r="A11" i="26" s="1"/>
  <c r="D5" i="26"/>
  <c r="J158" i="26" l="1"/>
  <c r="J160" i="26" s="1"/>
  <c r="A124" i="26"/>
  <c r="A125" i="26" s="1"/>
  <c r="J14" i="26"/>
  <c r="J105" i="26"/>
  <c r="A12" i="26"/>
  <c r="A13" i="26" s="1"/>
  <c r="J163" i="26" l="1"/>
  <c r="J162" i="26"/>
  <c r="J161" i="26"/>
  <c r="J165" i="26" s="1"/>
  <c r="J107" i="26"/>
  <c r="J110" i="26" s="1"/>
  <c r="A19" i="26"/>
  <c r="J109" i="26" l="1"/>
  <c r="J108" i="26"/>
  <c r="J111" i="26" s="1"/>
  <c r="A20" i="26"/>
  <c r="A21" i="26" l="1"/>
  <c r="A22" i="26" l="1"/>
  <c r="A30" i="26" s="1"/>
  <c r="A31" i="26" s="1"/>
  <c r="A32" i="26" l="1"/>
  <c r="A33" i="26" s="1"/>
  <c r="A34" i="26" s="1"/>
  <c r="A42" i="26" l="1"/>
  <c r="A43" i="26" s="1"/>
  <c r="A44" i="26" s="1"/>
  <c r="A45" i="26" s="1"/>
  <c r="A47" i="26" s="1"/>
  <c r="A55" i="26" s="1"/>
  <c r="A56" i="26" s="1"/>
  <c r="A57" i="26" s="1"/>
  <c r="A58" i="26" s="1"/>
  <c r="A67" i="26" s="1"/>
  <c r="A68" i="26" s="1"/>
  <c r="A69" i="26" s="1"/>
  <c r="A70" i="26" s="1"/>
  <c r="A71" i="26" s="1"/>
  <c r="A80" i="26" s="1"/>
  <c r="A81" i="26" s="1"/>
  <c r="A82" i="26" s="1"/>
  <c r="A83" i="26" s="1"/>
  <c r="A91" i="26" s="1"/>
  <c r="A93" i="26" s="1"/>
  <c r="A94" i="26" s="1"/>
  <c r="A95" i="26" s="1"/>
  <c r="A103" i="26" s="1"/>
  <c r="A104" i="26" s="1"/>
  <c r="A131" i="26" s="1"/>
  <c r="A132" i="26" s="1"/>
  <c r="A133" i="26" l="1"/>
  <c r="A134" i="26" l="1"/>
  <c r="A143" i="26"/>
  <c r="A144" i="26" l="1"/>
  <c r="A145" i="26" s="1"/>
  <c r="A146" i="26" s="1"/>
  <c r="A148" i="26" s="1"/>
  <c r="A156" i="26" s="1"/>
  <c r="A157" i="26" s="1"/>
</calcChain>
</file>

<file path=xl/sharedStrings.xml><?xml version="1.0" encoding="utf-8"?>
<sst xmlns="http://schemas.openxmlformats.org/spreadsheetml/2006/main" count="344" uniqueCount="73">
  <si>
    <t>MATERIAL TAKEOFF &amp; COST ESTIMATE</t>
  </si>
  <si>
    <t xml:space="preserve">Customer ID: </t>
  </si>
  <si>
    <t>Job Name:</t>
  </si>
  <si>
    <t xml:space="preserve">Contact: </t>
  </si>
  <si>
    <t>Address:</t>
  </si>
  <si>
    <t xml:space="preserve">E-mail: </t>
  </si>
  <si>
    <t>Date:</t>
  </si>
  <si>
    <t>SR #</t>
  </si>
  <si>
    <t>DESCRIPTION</t>
  </si>
  <si>
    <t>QUANTITY</t>
  </si>
  <si>
    <t>UNIT</t>
  </si>
  <si>
    <t>WASTAGE</t>
  </si>
  <si>
    <t>QUANTITY W/ WASTAGE</t>
  </si>
  <si>
    <t>TOTAL COST</t>
  </si>
  <si>
    <t>TRADE COST</t>
  </si>
  <si>
    <t>DIVISION 01 - GENERAL REQUIREMENTS</t>
  </si>
  <si>
    <t>Supervision and Coordination</t>
  </si>
  <si>
    <t>Submittals and Shop drawings</t>
  </si>
  <si>
    <t>Final Cleaning</t>
  </si>
  <si>
    <t>Mobilization Costs</t>
  </si>
  <si>
    <t>Temporary Control &amp; Facilities</t>
  </si>
  <si>
    <t>Sub Total</t>
  </si>
  <si>
    <t>PROJECTED COST</t>
  </si>
  <si>
    <t>OVERHEAD</t>
  </si>
  <si>
    <t>CONTIGENCY</t>
  </si>
  <si>
    <t>INSURANCE</t>
  </si>
  <si>
    <t>SUGGESTED BID</t>
  </si>
  <si>
    <t>LS</t>
  </si>
  <si>
    <t>Labour COST</t>
  </si>
  <si>
    <t>Material COST</t>
  </si>
  <si>
    <t>Wall Covering</t>
  </si>
  <si>
    <t>Ground Floor</t>
  </si>
  <si>
    <t>SF</t>
  </si>
  <si>
    <t>Second Floor</t>
  </si>
  <si>
    <t>Third Floor</t>
  </si>
  <si>
    <t>Fourth Floor</t>
  </si>
  <si>
    <t>Fifth Floor</t>
  </si>
  <si>
    <t>Brantford Fairfield</t>
  </si>
  <si>
    <t>20 Shellington Place, Brantford, On</t>
  </si>
  <si>
    <t>Tag: 315 
Description: Wall Covering (7'-8" H) 
Manufacturer: MDC Wall Coverings 
Product: Vinyl Wall Coverings 
Model: Material ID #270345 
Pattern: Cadet MAR244 
Size: 54" Width 
Height: 20 OZ 
FSR: Class A - ASTM E84</t>
  </si>
  <si>
    <t>Tag: 312 
Description: Wall Covering (8'-6" H) 
Manufacturer: MDC Wall Coverings 
Product: Wood Wall Covering 
Model: Material ID #270416 
Pattern: Wood OAK Mar 247 
Size: 54" Width 
Height: 20 OZ 
FSR: Class A - ASTM E84</t>
  </si>
  <si>
    <t>Tag: 311 
Description: Wall Covering (7'-8" H) 
Manufacturer: MDC Wall Coverings 
Product Vinyl Wall Covering 
Model: Material ID #270340 
Color: Moon Light 
Pattern: MAR233 
Size: 54" Width 
Height: 20 OZ 
FSR: Class A - ASTM E84</t>
  </si>
  <si>
    <t>Tag: 310 
Description: Wall Covering (7'-8" H) 
Manufacturer: MDC Wall Coverings 
Product Vinyl Wall Covering 
Model: Material ID #270248
Color: Alabaster  
Pattern: MAR230 
Size: 52"-54" Width 
Height: 20 OZ 
FSR: Class A - ASTM E84</t>
  </si>
  <si>
    <t>Tag: 307 
Description: Wall Covering (7'-8" H) 
Manufacturer: MDC Wall Coverings 
Product Vinyl Wall Covering 
Model: Material ID #270204 
Pattern: MAR232 
Size: 52"-54" Width 
Height: 20 OZ 
FSR: Class A - ASTM E84</t>
  </si>
  <si>
    <t>Tag: 307 
Description: Wall Covering (7'-8" H)
Manufacturer: MDC Wall Coverings 
Product Vinyl Wall Covering 
Model: Material ID #270204 
Pattern: MAR232 
Size: 52"-54" Width 
Height: 20 OZ 
FSR: Class A - ASTM E84</t>
  </si>
  <si>
    <t>Tag: 312 
Description: Wall Covering (8'-6" H)
Manufacturer: MDC Wall Coverings 
Product: Wood Wall Covering 
Model: Material ID #270416 
Pattern: Wood OAK Mar 247 
Size: 54" Width 
Height: 20 OZ 
FSR: Class A - ASTM E84</t>
  </si>
  <si>
    <t>Tag: 311 
Description: Wall Covering (7'-8" H)
Manufacturer: MDC Wall Coverings 
Product Vinyl Wall Covering 
Model: Material ID #270340 
Color: Moon Light 
Pattern: MAR233 
Size: 54" Width 
Height: 20 OZ 
FSR: Class A - ASTM E84</t>
  </si>
  <si>
    <t>Tag: 307
Description: Wall Covering (7'-8" H) 
Manufacturer: MDC Wall Coverings 
Product Vinyl Wall Covering 
Model: Material ID #270204 
Pattern: MAR232 
Size: 52"-54" Width 
Height: 20 OZ 
FSR: Class A - ASTM E84</t>
  </si>
  <si>
    <t>Tag: 311 
Description: Wall Covering (7'-8" H)  
Manufacturer: MDC Wall Coverings 
Product Vinyl Wall Covering 
Model: Material ID #270340 
Color: Moon Light 
Pattern: MAR233 
Size: 54" Width 
Height: 20 OZ 
FSR: Class A - ASTM E84</t>
  </si>
  <si>
    <t>Tag: 300 
Description: Wall Covering (8'-2" H) 
Manufacturer: MDC Wall Coverings 
Product Vinyl Wall Covering 
Model: Material ID #270359 
Pattern: MAR236 Tweed 
Size: 54" Width 
Height: 20 OZ 
FSR: Class A - ASTM E84</t>
  </si>
  <si>
    <t>Tag: WC2 
Description: Vinyl Wall Covering (6'-6" H) 
Supplier: Metro Wall Covering 
Manufacturer: Koroseal 
Product/Pattern: Stram 
Color: 67331</t>
  </si>
  <si>
    <t>Tag: 320 
Description: Wall Covering (7'-2" H) 
Manufacturer: MDC Wall Coverings 
Product: Vinyl Wall Coverings 
Size: 54" Width 
Height: 20 OZ 
FSR: Class A - ASTM E84</t>
  </si>
  <si>
    <t>Tag: 300 
Description: Wall Covering (9'-8" H) 
Manufacturer: MDC Wall Coverings 
Product Vinyl Wall Covering 
Model: Material ID #270359 
Pattern: MAR236 Tweed 
Size: 54" Width 
Height: 20 OZ 
FSR: Class A - ASTM E84</t>
  </si>
  <si>
    <t>Tag: 328 
Description: Wall Covering (8'-2" H) 
Manufacturer: MDC Wall Coverings 
Product: Vinyl Wall Coverings 
Size: 54" Width 
Height: 20 OZ 
FSR: Class A - ASTM E84</t>
  </si>
  <si>
    <t>Tag: 305 
Description: Wall Covering (9'-6" H) 
Manufacturer: MDC Wall Coverings 
Product Vinyl Wall Covering 
Size: 54" Width 
Height: 20 OZ 
FSR: Class A - ASTM E84</t>
  </si>
  <si>
    <t>Tag: 322 
Description: Wall Covering (9'-6" H) 
Manufacturer: MDC Wall Coverings 
Product: Vinyl Wall Coverings 
Size: 54" Width 
Height: 20 OZ 
FSR: Class A - ASTM E84</t>
  </si>
  <si>
    <t>Tag: 322 
Description: Wall Covering (3'-8" H)
Manufacturer: MDC Wall Coverings 
Product: Vinyl Wall Coverings 
Size: 54" Width 
Height: 20 OZ 
FSR: Class A - ASTM E84</t>
  </si>
  <si>
    <t>Tag: 380 
Description: Wall Covering (8'-8" H) 
Manufacturer: MDC Wall Coverings 
Product: Vinyl Wall Coverings 
Model: Material ID #270794 
Color: White Cap MAR238 
Size: 54" Width 
Height: 20 OZ 
FSR: Class A - ASTM 84</t>
  </si>
  <si>
    <t>Tag: WC1 
Description: Vinyl Wall Covering (10'-2" H) 
Supplier: Metro Wall Covering 
Manufacturer: ARTE International 
Product/Pattern: Focal 
Color: 67484</t>
  </si>
  <si>
    <t>Tag: 311 
Description: Wall Covering (10'-2" H) 
Manufacturer: MDC Wall Coverings 
Product Vinyl Wall Covering 
Model: Material ID #270340 
Color: Moon Light 
Pattern: MAR233 
Size: 54" Width 
Height: 20 OZ 
FSR: Class A - ASTM E84</t>
  </si>
  <si>
    <t>Tag: 317 
Description: Wall Covering (9'-2" H) 
Manufacturer: MDC Wall Coverings 
Product: Vinyl Wall Coverings 
Model: Material ID #270341 
Pattern: MAR234 Wood Circles 
Size: 54" Width 
Height: 20 OZ 
FSR: Class A - ASTM E84</t>
  </si>
  <si>
    <t>Tag: WC2 
Description: Vinyl Wall Covering (2'-0" H) 
Supplier: Metro Wall Covering 
Manufacturer: Koroseal 
Product/Pattern: Stram 
Color: 67331</t>
  </si>
  <si>
    <t>SUB TOTAL</t>
  </si>
  <si>
    <t>SPARK By Hilton Woodstock</t>
  </si>
  <si>
    <t>560 Norwich Ave Woodstock, ON N4V 1C6</t>
  </si>
  <si>
    <t>Basement</t>
  </si>
  <si>
    <t>Item: WC-01 
Description: Wall Covering (8'-0" H)
Manufacturer: Momentum Textile &amp; Wall Coverings 
Address: 17811 Fitch Irvine, CA 92614 
Pattern Number: NA-PD-303B 
Color: Twilight 
Width: 54"</t>
  </si>
  <si>
    <t>Item: WC-02 
Description: Accent Wall Covering (8'-0" H) 
Manufacturer: Wolf Gordon 
Address: 333 Seventh Ave New York, NY 10001 
Pattern Number: WG 32831747 
Width: 52"</t>
  </si>
  <si>
    <t>Item: WC-03 
Description: Overall Wall Covering (8'-0" H) 
Manufacturer: Momentum Textile &amp; Wall Coverings 
Address: 17811 Fitch Irvine, CA 92614 
Pattern Number: NA-PD-521 
Width: 54"</t>
  </si>
  <si>
    <t>Item: WC-11 
Description: Accent Wall Covering (8'-0" H) 
Manufacturer: Momentum Textile &amp; Wall Coverings 
Address: 17811 Fitch Irvine, CA 92614 
Pattern Number: NA-PD-694 
Color: Indigo 
Width: 52"/54"</t>
  </si>
  <si>
    <t>First Floor</t>
  </si>
  <si>
    <t>Item: WC-01 
Description: Wall Covering (8'-0" H) 
Manufacturer: Momentum Textile &amp; Wall Coverings 
Address: 17811 Fitch Irvine, CA 92614 
Pattern Number: NA-PD-303B 
Color: Twilight 
Width: 54"</t>
  </si>
  <si>
    <t>Item: WC-03 
Description: Overall Wall Covering (8'-0" H)
Manufacturer: Momentum Textile &amp; Wall Coverings 
Address: 17811 Fitch Irvine, CA 92614 
Pattern Number: NA-PD-521 
Width: 54"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</si>
</sst>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[$-409]d\-mmm\-yy"/>
    <numFmt numFmtId="165" formatCode="_-[$£-809]* #,##0.00_-;\-[$£-809]* #,##0.00_-;_-[$£-809]* &quot;-&quot;??_-;_-@_-"/>
    <numFmt numFmtId="166" formatCode="_([$$-409]* #,##0.00_);_([$$-409]* \(#,##0.00\);_([$$-409]* &quot;-&quot;??_);_(@_)"/>
  </numFmts>
  <fonts count="31">
    <font>
      <sz val="11"/>
      <color rgb="FF000000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9BBB59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2"/>
      <color rgb="FF1F497D"/>
      <name val="Calibri"/>
      <family val="2"/>
    </font>
    <font>
      <b/>
      <sz val="12"/>
      <color rgb="FF9BBB59"/>
      <name val="Calibri"/>
      <family val="2"/>
    </font>
    <font>
      <b/>
      <sz val="16"/>
      <color rgb="FF1F497D"/>
      <name val="Calibri"/>
      <family val="2"/>
    </font>
    <font>
      <sz val="16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FF0000"/>
      <name val="Calibri"/>
      <family val="2"/>
    </font>
    <font>
      <b/>
      <sz val="12"/>
      <color rgb="FF0000CC"/>
      <name val="Calibri"/>
      <family val="2"/>
    </font>
    <font>
      <b/>
      <u/>
      <sz val="12"/>
      <color rgb="FFFF0000"/>
      <name val="Calibri"/>
      <family val="2"/>
    </font>
    <font>
      <b/>
      <sz val="16"/>
      <color rgb="FF000000"/>
      <name val="Calibri"/>
      <family val="2"/>
    </font>
  </fonts>
  <fills count="2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rgb="FFD8D8D8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FFFFFF"/>
      </patternFill>
    </fill>
    <fill>
      <patternFill patternType="solid">
        <fgColor theme="0" tint="-0.249977111117893"/>
        <bgColor rgb="FFDAEEF3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B6DDE8"/>
      </patternFill>
    </fill>
    <fill>
      <patternFill patternType="solid">
        <fgColor theme="0" tint="-0.249977111117893"/>
        <bgColor rgb="FFD8D8D8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6DDE8"/>
        <bgColor rgb="FFB6DDE8"/>
      </patternFill>
    </fill>
    <fill>
      <patternFill patternType="solid">
        <fgColor rgb="FFDAEEF3"/>
        <bgColor rgb="FFDAEEF3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rgb="FFF2F2F2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9" fontId="16" fillId="0" borderId="0" applyFont="0" applyFill="0" applyBorder="0" applyAlignment="0" applyProtection="0"/>
    <xf numFmtId="0" fontId="8" fillId="0" borderId="0"/>
    <xf numFmtId="0" fontId="8" fillId="0" borderId="0"/>
    <xf numFmtId="0" fontId="13" fillId="4" borderId="0" applyNumberFormat="0" applyBorder="0" applyAlignment="0" applyProtection="0"/>
    <xf numFmtId="0" fontId="8" fillId="0" borderId="0"/>
    <xf numFmtId="0" fontId="14" fillId="5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44" fontId="16" fillId="0" borderId="0" applyFont="0" applyFill="0" applyBorder="0" applyAlignment="0" applyProtection="0"/>
    <xf numFmtId="0" fontId="8" fillId="0" borderId="0"/>
    <xf numFmtId="0" fontId="8" fillId="0" borderId="0"/>
    <xf numFmtId="0" fontId="15" fillId="3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44" fontId="17" fillId="0" borderId="0" applyFont="0" applyFill="0" applyBorder="0" applyAlignment="0" applyProtection="0"/>
    <xf numFmtId="0" fontId="2" fillId="0" borderId="0"/>
    <xf numFmtId="0" fontId="1" fillId="0" borderId="0"/>
  </cellStyleXfs>
  <cellXfs count="128">
    <xf numFmtId="0" fontId="0" fillId="0" borderId="0" xfId="0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9" fontId="12" fillId="0" borderId="2" xfId="1" applyFont="1" applyBorder="1" applyAlignment="1">
      <alignment horizontal="center" vertical="center"/>
    </xf>
    <xf numFmtId="2" fontId="12" fillId="0" borderId="2" xfId="10" applyNumberFormat="1" applyFont="1" applyBorder="1" applyAlignment="1">
      <alignment horizontal="center" vertical="center"/>
    </xf>
    <xf numFmtId="165" fontId="12" fillId="0" borderId="2" xfId="10" applyNumberFormat="1" applyFont="1" applyBorder="1" applyAlignment="1">
      <alignment horizontal="center" vertical="center"/>
    </xf>
    <xf numFmtId="9" fontId="12" fillId="0" borderId="2" xfId="1" applyFont="1" applyFill="1" applyBorder="1" applyAlignment="1">
      <alignment horizontal="center" vertical="center"/>
    </xf>
    <xf numFmtId="0" fontId="26" fillId="0" borderId="2" xfId="30" applyFont="1" applyBorder="1" applyAlignment="1">
      <alignment horizontal="center" vertical="center"/>
    </xf>
    <xf numFmtId="0" fontId="26" fillId="0" borderId="2" xfId="30" applyFont="1" applyBorder="1" applyAlignment="1">
      <alignment horizontal="left" vertical="center" wrapText="1"/>
    </xf>
    <xf numFmtId="0" fontId="27" fillId="0" borderId="2" xfId="30" applyFont="1" applyBorder="1" applyAlignment="1">
      <alignment horizontal="left" vertical="center"/>
    </xf>
    <xf numFmtId="0" fontId="1" fillId="0" borderId="2" xfId="30" applyBorder="1"/>
    <xf numFmtId="0" fontId="0" fillId="0" borderId="1" xfId="0" applyBorder="1" applyAlignment="1">
      <alignment vertical="center"/>
    </xf>
    <xf numFmtId="165" fontId="0" fillId="0" borderId="3" xfId="0" applyNumberForma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/>
    <xf numFmtId="0" fontId="9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166" fontId="12" fillId="0" borderId="2" xfId="10" applyNumberFormat="1" applyFont="1" applyBorder="1" applyAlignment="1">
      <alignment horizontal="center" vertical="center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/>
    </xf>
    <xf numFmtId="164" fontId="21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left" vertical="center" wrapText="1"/>
    </xf>
    <xf numFmtId="164" fontId="10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21" fillId="8" borderId="10" xfId="0" applyFont="1" applyFill="1" applyBorder="1" applyAlignment="1">
      <alignment horizontal="center" vertical="center"/>
    </xf>
    <xf numFmtId="0" fontId="21" fillId="8" borderId="5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/>
    </xf>
    <xf numFmtId="165" fontId="21" fillId="8" borderId="5" xfId="0" applyNumberFormat="1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165" fontId="12" fillId="0" borderId="4" xfId="10" applyNumberFormat="1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8" fillId="10" borderId="2" xfId="30" applyFont="1" applyFill="1" applyBorder="1" applyAlignment="1">
      <alignment horizontal="center" vertical="center"/>
    </xf>
    <xf numFmtId="44" fontId="19" fillId="12" borderId="4" xfId="28" applyFont="1" applyFill="1" applyBorder="1" applyAlignment="1">
      <alignment vertical="center"/>
    </xf>
    <xf numFmtId="44" fontId="19" fillId="0" borderId="4" xfId="28" applyFont="1" applyFill="1" applyBorder="1" applyAlignment="1">
      <alignment horizontal="right" vertical="center"/>
    </xf>
    <xf numFmtId="0" fontId="19" fillId="10" borderId="2" xfId="0" applyFont="1" applyFill="1" applyBorder="1" applyAlignment="1">
      <alignment horizontal="center" vertical="center"/>
    </xf>
    <xf numFmtId="9" fontId="19" fillId="10" borderId="2" xfId="1" applyFont="1" applyFill="1" applyBorder="1" applyAlignment="1">
      <alignment horizontal="center" vertical="center"/>
    </xf>
    <xf numFmtId="44" fontId="19" fillId="10" borderId="4" xfId="28" applyFont="1" applyFill="1" applyBorder="1" applyAlignment="1">
      <alignment horizontal="right" vertical="center"/>
    </xf>
    <xf numFmtId="0" fontId="19" fillId="13" borderId="2" xfId="0" applyFont="1" applyFill="1" applyBorder="1" applyAlignment="1">
      <alignment horizontal="center" vertical="center"/>
    </xf>
    <xf numFmtId="165" fontId="19" fillId="13" borderId="2" xfId="0" applyNumberFormat="1" applyFont="1" applyFill="1" applyBorder="1" applyAlignment="1">
      <alignment horizontal="center" vertical="center"/>
    </xf>
    <xf numFmtId="44" fontId="19" fillId="13" borderId="4" xfId="28" applyFont="1" applyFill="1" applyBorder="1" applyAlignment="1">
      <alignment horizontal="right" vertical="center"/>
    </xf>
    <xf numFmtId="0" fontId="19" fillId="14" borderId="2" xfId="0" applyFont="1" applyFill="1" applyBorder="1" applyAlignment="1">
      <alignment horizontal="center" vertical="center"/>
    </xf>
    <xf numFmtId="9" fontId="19" fillId="14" borderId="2" xfId="1" applyFont="1" applyFill="1" applyBorder="1" applyAlignment="1">
      <alignment horizontal="center" vertical="center"/>
    </xf>
    <xf numFmtId="44" fontId="19" fillId="14" borderId="4" xfId="28" applyFont="1" applyFill="1" applyBorder="1" applyAlignment="1">
      <alignment horizontal="right" vertical="center"/>
    </xf>
    <xf numFmtId="0" fontId="19" fillId="15" borderId="2" xfId="0" applyFont="1" applyFill="1" applyBorder="1" applyAlignment="1">
      <alignment horizontal="center" vertical="center"/>
    </xf>
    <xf numFmtId="9" fontId="19" fillId="15" borderId="2" xfId="1" applyFont="1" applyFill="1" applyBorder="1" applyAlignment="1">
      <alignment horizontal="center" vertical="center"/>
    </xf>
    <xf numFmtId="44" fontId="19" fillId="15" borderId="4" xfId="28" applyFont="1" applyFill="1" applyBorder="1" applyAlignment="1">
      <alignment horizontal="right" vertical="center"/>
    </xf>
    <xf numFmtId="0" fontId="19" fillId="16" borderId="15" xfId="0" applyFont="1" applyFill="1" applyBorder="1" applyAlignment="1">
      <alignment horizontal="center" vertical="center"/>
    </xf>
    <xf numFmtId="165" fontId="19" fillId="16" borderId="15" xfId="0" applyNumberFormat="1" applyFont="1" applyFill="1" applyBorder="1" applyAlignment="1">
      <alignment horizontal="center" vertical="center"/>
    </xf>
    <xf numFmtId="44" fontId="19" fillId="16" borderId="16" xfId="28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44" fontId="19" fillId="0" borderId="4" xfId="28" applyFont="1" applyFill="1" applyBorder="1" applyAlignment="1">
      <alignment vertical="center"/>
    </xf>
    <xf numFmtId="0" fontId="23" fillId="6" borderId="6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vertical="center"/>
    </xf>
    <xf numFmtId="0" fontId="24" fillId="7" borderId="8" xfId="0" applyFont="1" applyFill="1" applyBorder="1" applyAlignment="1">
      <alignment vertical="center"/>
    </xf>
    <xf numFmtId="0" fontId="23" fillId="6" borderId="10" xfId="0" applyFont="1" applyFill="1" applyBorder="1" applyAlignment="1">
      <alignment horizontal="center" vertical="center"/>
    </xf>
    <xf numFmtId="0" fontId="23" fillId="6" borderId="17" xfId="0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19" fillId="11" borderId="11" xfId="0" applyFont="1" applyFill="1" applyBorder="1" applyAlignment="1">
      <alignment horizontal="center" vertical="center"/>
    </xf>
    <xf numFmtId="0" fontId="20" fillId="10" borderId="9" xfId="0" applyFont="1" applyFill="1" applyBorder="1"/>
    <xf numFmtId="0" fontId="20" fillId="10" borderId="12" xfId="0" applyFont="1" applyFill="1" applyBorder="1"/>
    <xf numFmtId="0" fontId="19" fillId="9" borderId="19" xfId="0" applyFont="1" applyFill="1" applyBorder="1" applyAlignment="1">
      <alignment horizontal="center" vertical="center"/>
    </xf>
    <xf numFmtId="0" fontId="19" fillId="9" borderId="20" xfId="0" applyFont="1" applyFill="1" applyBorder="1" applyAlignment="1">
      <alignment horizontal="center" vertical="center"/>
    </xf>
    <xf numFmtId="0" fontId="19" fillId="9" borderId="21" xfId="0" applyFont="1" applyFill="1" applyBorder="1" applyAlignment="1">
      <alignment horizontal="center" vertical="center"/>
    </xf>
    <xf numFmtId="0" fontId="19" fillId="11" borderId="13" xfId="0" applyFont="1" applyFill="1" applyBorder="1" applyAlignment="1">
      <alignment horizontal="center" vertical="center"/>
    </xf>
    <xf numFmtId="0" fontId="20" fillId="10" borderId="2" xfId="0" applyFont="1" applyFill="1" applyBorder="1"/>
    <xf numFmtId="0" fontId="20" fillId="10" borderId="4" xfId="0" applyFont="1" applyFill="1" applyBorder="1"/>
    <xf numFmtId="0" fontId="19" fillId="16" borderId="14" xfId="0" applyFont="1" applyFill="1" applyBorder="1" applyAlignment="1">
      <alignment horizontal="center" vertical="center"/>
    </xf>
    <xf numFmtId="0" fontId="19" fillId="16" borderId="15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13" borderId="13" xfId="0" applyFont="1" applyFill="1" applyBorder="1" applyAlignment="1">
      <alignment horizontal="center" vertical="center"/>
    </xf>
    <xf numFmtId="0" fontId="19" fillId="13" borderId="2" xfId="0" applyFont="1" applyFill="1" applyBorder="1" applyAlignment="1">
      <alignment horizontal="center" vertical="center"/>
    </xf>
    <xf numFmtId="0" fontId="19" fillId="10" borderId="13" xfId="0" applyFont="1" applyFill="1" applyBorder="1" applyAlignment="1">
      <alignment horizontal="center" vertical="center"/>
    </xf>
    <xf numFmtId="0" fontId="19" fillId="10" borderId="2" xfId="0" applyFont="1" applyFill="1" applyBorder="1" applyAlignment="1">
      <alignment horizontal="center" vertical="center"/>
    </xf>
    <xf numFmtId="0" fontId="19" fillId="14" borderId="13" xfId="0" applyFont="1" applyFill="1" applyBorder="1" applyAlignment="1">
      <alignment horizontal="center" vertical="center"/>
    </xf>
    <xf numFmtId="0" fontId="19" fillId="14" borderId="2" xfId="0" applyFont="1" applyFill="1" applyBorder="1" applyAlignment="1">
      <alignment horizontal="center" vertical="center"/>
    </xf>
    <xf numFmtId="0" fontId="19" fillId="15" borderId="13" xfId="0" applyFont="1" applyFill="1" applyBorder="1" applyAlignment="1">
      <alignment horizontal="center" vertical="center"/>
    </xf>
    <xf numFmtId="0" fontId="19" fillId="15" borderId="2" xfId="0" applyFont="1" applyFill="1" applyBorder="1" applyAlignment="1">
      <alignment horizontal="center" vertical="center"/>
    </xf>
    <xf numFmtId="0" fontId="21" fillId="8" borderId="6" xfId="0" applyFont="1" applyFill="1" applyBorder="1" applyAlignment="1">
      <alignment horizontal="center" vertical="center"/>
    </xf>
    <xf numFmtId="0" fontId="21" fillId="8" borderId="7" xfId="0" applyFont="1" applyFill="1" applyBorder="1" applyAlignment="1">
      <alignment horizontal="center" vertical="center" wrapText="1"/>
    </xf>
    <xf numFmtId="0" fontId="21" fillId="8" borderId="7" xfId="0" applyFont="1" applyFill="1" applyBorder="1" applyAlignment="1">
      <alignment horizontal="center" vertical="center"/>
    </xf>
    <xf numFmtId="165" fontId="21" fillId="8" borderId="7" xfId="0" applyNumberFormat="1" applyFont="1" applyFill="1" applyBorder="1" applyAlignment="1">
      <alignment horizontal="center" vertical="center" wrapText="1"/>
    </xf>
    <xf numFmtId="165" fontId="21" fillId="8" borderId="8" xfId="0" applyNumberFormat="1" applyFont="1" applyFill="1" applyBorder="1" applyAlignment="1">
      <alignment horizontal="center" vertical="center" wrapText="1"/>
    </xf>
    <xf numFmtId="0" fontId="24" fillId="7" borderId="17" xfId="0" applyFont="1" applyFill="1" applyBorder="1" applyAlignment="1">
      <alignment vertical="center"/>
    </xf>
    <xf numFmtId="0" fontId="24" fillId="7" borderId="18" xfId="0" applyFont="1" applyFill="1" applyBorder="1" applyAlignment="1">
      <alignment vertical="center"/>
    </xf>
    <xf numFmtId="0" fontId="19" fillId="17" borderId="11" xfId="0" applyFont="1" applyFill="1" applyBorder="1" applyAlignment="1">
      <alignment horizontal="center" vertical="center"/>
    </xf>
    <xf numFmtId="0" fontId="20" fillId="0" borderId="9" xfId="0" applyFont="1" applyBorder="1"/>
    <xf numFmtId="0" fontId="20" fillId="0" borderId="12" xfId="0" applyFont="1" applyBorder="1"/>
    <xf numFmtId="0" fontId="19" fillId="18" borderId="13" xfId="0" applyFont="1" applyFill="1" applyBorder="1" applyAlignment="1">
      <alignment horizontal="center" vertical="center"/>
    </xf>
    <xf numFmtId="0" fontId="20" fillId="0" borderId="2" xfId="0" applyFont="1" applyBorder="1"/>
    <xf numFmtId="44" fontId="19" fillId="19" borderId="4" xfId="10" applyFont="1" applyFill="1" applyBorder="1" applyAlignment="1">
      <alignment vertical="center"/>
    </xf>
    <xf numFmtId="0" fontId="19" fillId="17" borderId="13" xfId="0" applyFont="1" applyFill="1" applyBorder="1" applyAlignment="1">
      <alignment horizontal="center" vertical="center"/>
    </xf>
    <xf numFmtId="0" fontId="20" fillId="0" borderId="4" xfId="0" applyFont="1" applyBorder="1"/>
    <xf numFmtId="0" fontId="28" fillId="20" borderId="2" xfId="0" applyFont="1" applyFill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left" vertical="center" wrapText="1"/>
    </xf>
    <xf numFmtId="44" fontId="19" fillId="0" borderId="4" xfId="10" applyFont="1" applyFill="1" applyBorder="1" applyAlignment="1">
      <alignment horizontal="right" vertical="center"/>
    </xf>
    <xf numFmtId="0" fontId="19" fillId="19" borderId="13" xfId="0" applyFont="1" applyFill="1" applyBorder="1" applyAlignment="1">
      <alignment horizontal="center" vertical="center"/>
    </xf>
    <xf numFmtId="0" fontId="19" fillId="19" borderId="2" xfId="0" applyFont="1" applyFill="1" applyBorder="1" applyAlignment="1">
      <alignment horizontal="center" vertical="center"/>
    </xf>
    <xf numFmtId="0" fontId="19" fillId="19" borderId="2" xfId="0" applyFont="1" applyFill="1" applyBorder="1" applyAlignment="1">
      <alignment horizontal="center" vertical="center"/>
    </xf>
    <xf numFmtId="165" fontId="19" fillId="19" borderId="2" xfId="0" applyNumberFormat="1" applyFont="1" applyFill="1" applyBorder="1" applyAlignment="1">
      <alignment horizontal="center" vertical="center"/>
    </xf>
    <xf numFmtId="44" fontId="19" fillId="19" borderId="4" xfId="10" applyFont="1" applyFill="1" applyBorder="1" applyAlignment="1">
      <alignment horizontal="right" vertical="center"/>
    </xf>
    <xf numFmtId="0" fontId="19" fillId="21" borderId="13" xfId="0" applyFont="1" applyFill="1" applyBorder="1" applyAlignment="1">
      <alignment horizontal="center" vertical="center"/>
    </xf>
    <xf numFmtId="0" fontId="19" fillId="21" borderId="2" xfId="0" applyFont="1" applyFill="1" applyBorder="1" applyAlignment="1">
      <alignment horizontal="center" vertical="center"/>
    </xf>
    <xf numFmtId="0" fontId="19" fillId="21" borderId="2" xfId="0" applyFont="1" applyFill="1" applyBorder="1" applyAlignment="1">
      <alignment horizontal="center" vertical="center"/>
    </xf>
    <xf numFmtId="9" fontId="19" fillId="21" borderId="2" xfId="1" applyFont="1" applyFill="1" applyBorder="1" applyAlignment="1">
      <alignment horizontal="center" vertical="center"/>
    </xf>
    <xf numFmtId="44" fontId="19" fillId="21" borderId="4" xfId="10" applyFont="1" applyFill="1" applyBorder="1" applyAlignment="1">
      <alignment horizontal="right" vertical="center"/>
    </xf>
    <xf numFmtId="9" fontId="19" fillId="19" borderId="2" xfId="1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30" fillId="17" borderId="14" xfId="0" applyFont="1" applyFill="1" applyBorder="1" applyAlignment="1">
      <alignment horizontal="center" vertical="center"/>
    </xf>
    <xf numFmtId="0" fontId="30" fillId="17" borderId="15" xfId="0" applyFont="1" applyFill="1" applyBorder="1" applyAlignment="1">
      <alignment horizontal="center" vertical="center"/>
    </xf>
    <xf numFmtId="0" fontId="30" fillId="17" borderId="15" xfId="0" applyFont="1" applyFill="1" applyBorder="1" applyAlignment="1">
      <alignment horizontal="center" vertical="center"/>
    </xf>
    <xf numFmtId="165" fontId="30" fillId="17" borderId="15" xfId="0" applyNumberFormat="1" applyFont="1" applyFill="1" applyBorder="1" applyAlignment="1">
      <alignment horizontal="center" vertical="center"/>
    </xf>
    <xf numFmtId="44" fontId="30" fillId="17" borderId="16" xfId="10" applyFont="1" applyFill="1" applyBorder="1" applyAlignment="1">
      <alignment horizontal="center" vertical="center"/>
    </xf>
  </cellXfs>
  <cellStyles count="31">
    <cellStyle name="Bad 2" xfId="4" xr:uid="{00000000-0005-0000-0000-000000000000}"/>
    <cellStyle name="Currency" xfId="28" builtinId="4"/>
    <cellStyle name="Currency 2" xfId="10" xr:uid="{00000000-0005-0000-0000-000002000000}"/>
    <cellStyle name="Good 2" xfId="6" xr:uid="{00000000-0005-0000-0000-000003000000}"/>
    <cellStyle name="Neutral 2" xfId="13" xr:uid="{00000000-0005-0000-0000-000004000000}"/>
    <cellStyle name="Normal" xfId="0" builtinId="0"/>
    <cellStyle name="Normal 10" xfId="14" xr:uid="{00000000-0005-0000-0000-000006000000}"/>
    <cellStyle name="Normal 11" xfId="15" xr:uid="{00000000-0005-0000-0000-000007000000}"/>
    <cellStyle name="Normal 12" xfId="23" xr:uid="{00000000-0005-0000-0000-000008000000}"/>
    <cellStyle name="Normal 13" xfId="24" xr:uid="{00000000-0005-0000-0000-000009000000}"/>
    <cellStyle name="Normal 14" xfId="25" xr:uid="{00000000-0005-0000-0000-00000A000000}"/>
    <cellStyle name="Normal 15" xfId="26" xr:uid="{00000000-0005-0000-0000-00000B000000}"/>
    <cellStyle name="Normal 16" xfId="27" xr:uid="{00000000-0005-0000-0000-00000C000000}"/>
    <cellStyle name="Normal 17" xfId="29" xr:uid="{00000000-0005-0000-0000-00000D000000}"/>
    <cellStyle name="Normal 18" xfId="30" xr:uid="{00000000-0005-0000-0000-00000E000000}"/>
    <cellStyle name="Normal 2" xfId="8" xr:uid="{00000000-0005-0000-0000-00000F000000}"/>
    <cellStyle name="Normal 2 2" xfId="16" xr:uid="{00000000-0005-0000-0000-000010000000}"/>
    <cellStyle name="Normal 3" xfId="9" xr:uid="{00000000-0005-0000-0000-000011000000}"/>
    <cellStyle name="Normal 3 2" xfId="17" xr:uid="{00000000-0005-0000-0000-000012000000}"/>
    <cellStyle name="Normal 4" xfId="5" xr:uid="{00000000-0005-0000-0000-000013000000}"/>
    <cellStyle name="Normal 4 2" xfId="7" xr:uid="{00000000-0005-0000-0000-000014000000}"/>
    <cellStyle name="Normal 5" xfId="3" xr:uid="{00000000-0005-0000-0000-000015000000}"/>
    <cellStyle name="Normal 5 2" xfId="12" xr:uid="{00000000-0005-0000-0000-000016000000}"/>
    <cellStyle name="Normal 6" xfId="11" xr:uid="{00000000-0005-0000-0000-000017000000}"/>
    <cellStyle name="Normal 6 2" xfId="18" xr:uid="{00000000-0005-0000-0000-000018000000}"/>
    <cellStyle name="Normal 7" xfId="19" xr:uid="{00000000-0005-0000-0000-000019000000}"/>
    <cellStyle name="Normal 7 2" xfId="2" xr:uid="{00000000-0005-0000-0000-00001A000000}"/>
    <cellStyle name="Normal 8" xfId="20" xr:uid="{00000000-0005-0000-0000-00001B000000}"/>
    <cellStyle name="Normal 8 2" xfId="21" xr:uid="{00000000-0005-0000-0000-00001C000000}"/>
    <cellStyle name="Normal 9" xfId="22" xr:uid="{00000000-0005-0000-0000-00001D000000}"/>
    <cellStyle name="Percent" xfId="1" builtinId="5"/>
  </cellStyles>
  <dxfs count="0"/>
  <tableStyles count="0" defaultTableStyle="TableStyleMedium2" defaultPivotStyle="PivotStyleLight16"/>
  <colors>
    <mruColors>
      <color rgb="FF0A11D1"/>
      <color rgb="FF000000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723900</xdr:colOff>
      <xdr:row>1</xdr:row>
      <xdr:rowOff>142875</xdr:rowOff>
    </xdr:from>
    <xdr:to>
      <xdr:col>9</xdr:col>
      <xdr:colOff>360766</xdr:colOff>
      <xdr:row>5</xdr:row>
      <xdr:rowOff>20706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5EFC6A-4DE3-4DD2-A6DE-FC9E66384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419100"/>
          <a:ext cx="2094316" cy="639831"/>
        </a:xfrm>
        <a:prstGeom prst="rect">
          <a:avLst/>
        </a:prstGeom>
      </xdr:spPr>
    </xdr:pic>
    <xdr:clientData/>
  </xdr:twoCellAnchor>
  <xdr:oneCellAnchor>
    <xdr:from>
      <xdr:col>7</xdr:col>
      <xdr:colOff>723900</xdr:colOff>
      <xdr:row>23</xdr:row>
      <xdr:rowOff>142875</xdr:rowOff>
    </xdr:from>
    <xdr:ext cx="2094316" cy="639831"/>
    <xdr:pic>
      <xdr:nvPicPr>
        <xdr:cNvPr id="4" name="Picture 3">
          <a:extLst>
            <a:ext uri="{FF2B5EF4-FFF2-40B4-BE49-F238E27FC236}">
              <a16:creationId xmlns:a16="http://schemas.microsoft.com/office/drawing/2014/main" id="{4BDE1CF2-8CE9-41D5-A098-D893FA1D6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1538287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35</xdr:row>
      <xdr:rowOff>142875</xdr:rowOff>
    </xdr:from>
    <xdr:ext cx="2094316" cy="639831"/>
    <xdr:pic>
      <xdr:nvPicPr>
        <xdr:cNvPr id="5" name="Picture 4">
          <a:extLst>
            <a:ext uri="{FF2B5EF4-FFF2-40B4-BE49-F238E27FC236}">
              <a16:creationId xmlns:a16="http://schemas.microsoft.com/office/drawing/2014/main" id="{DE92415F-10B0-458C-A254-45FE33096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2446972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48</xdr:row>
      <xdr:rowOff>142875</xdr:rowOff>
    </xdr:from>
    <xdr:ext cx="2094316" cy="639831"/>
    <xdr:pic>
      <xdr:nvPicPr>
        <xdr:cNvPr id="6" name="Picture 5">
          <a:extLst>
            <a:ext uri="{FF2B5EF4-FFF2-40B4-BE49-F238E27FC236}">
              <a16:creationId xmlns:a16="http://schemas.microsoft.com/office/drawing/2014/main" id="{AA025C1B-45F3-483D-AAF1-68DAFD01A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3315652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59</xdr:row>
      <xdr:rowOff>142875</xdr:rowOff>
    </xdr:from>
    <xdr:ext cx="2094316" cy="639831"/>
    <xdr:pic>
      <xdr:nvPicPr>
        <xdr:cNvPr id="7" name="Picture 6">
          <a:extLst>
            <a:ext uri="{FF2B5EF4-FFF2-40B4-BE49-F238E27FC236}">
              <a16:creationId xmlns:a16="http://schemas.microsoft.com/office/drawing/2014/main" id="{8F6A92F6-37EC-43B8-8DBE-01A8209BD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40443150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84</xdr:row>
      <xdr:rowOff>142875</xdr:rowOff>
    </xdr:from>
    <xdr:ext cx="2094316" cy="639831"/>
    <xdr:pic>
      <xdr:nvPicPr>
        <xdr:cNvPr id="10" name="Picture 9">
          <a:extLst>
            <a:ext uri="{FF2B5EF4-FFF2-40B4-BE49-F238E27FC236}">
              <a16:creationId xmlns:a16="http://schemas.microsoft.com/office/drawing/2014/main" id="{A8863C45-9FB4-4553-A649-6E8B4E78E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62903100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23</xdr:row>
      <xdr:rowOff>142875</xdr:rowOff>
    </xdr:from>
    <xdr:ext cx="2094316" cy="639831"/>
    <xdr:pic>
      <xdr:nvPicPr>
        <xdr:cNvPr id="13" name="Picture 12">
          <a:extLst>
            <a:ext uri="{FF2B5EF4-FFF2-40B4-BE49-F238E27FC236}">
              <a16:creationId xmlns:a16="http://schemas.microsoft.com/office/drawing/2014/main" id="{AA2D6881-511D-4F14-A2A7-4872ECD29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1538287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35</xdr:row>
      <xdr:rowOff>142875</xdr:rowOff>
    </xdr:from>
    <xdr:ext cx="2094316" cy="639831"/>
    <xdr:pic>
      <xdr:nvPicPr>
        <xdr:cNvPr id="14" name="Picture 13">
          <a:extLst>
            <a:ext uri="{FF2B5EF4-FFF2-40B4-BE49-F238E27FC236}">
              <a16:creationId xmlns:a16="http://schemas.microsoft.com/office/drawing/2014/main" id="{630D7792-0E3D-4DB9-846C-2681DD05E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2446972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23</xdr:row>
      <xdr:rowOff>142875</xdr:rowOff>
    </xdr:from>
    <xdr:ext cx="2094316" cy="639831"/>
    <xdr:pic>
      <xdr:nvPicPr>
        <xdr:cNvPr id="16" name="Picture 15">
          <a:extLst>
            <a:ext uri="{FF2B5EF4-FFF2-40B4-BE49-F238E27FC236}">
              <a16:creationId xmlns:a16="http://schemas.microsoft.com/office/drawing/2014/main" id="{A7060ADA-83B4-436C-9244-79BAAA666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1538287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35</xdr:row>
      <xdr:rowOff>142875</xdr:rowOff>
    </xdr:from>
    <xdr:ext cx="2094316" cy="639831"/>
    <xdr:pic>
      <xdr:nvPicPr>
        <xdr:cNvPr id="17" name="Picture 16">
          <a:extLst>
            <a:ext uri="{FF2B5EF4-FFF2-40B4-BE49-F238E27FC236}">
              <a16:creationId xmlns:a16="http://schemas.microsoft.com/office/drawing/2014/main" id="{20318FF9-72A1-4EEC-ACF4-71C7EE34B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2446972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48</xdr:row>
      <xdr:rowOff>142875</xdr:rowOff>
    </xdr:from>
    <xdr:ext cx="2094316" cy="639831"/>
    <xdr:pic>
      <xdr:nvPicPr>
        <xdr:cNvPr id="18" name="Picture 17">
          <a:extLst>
            <a:ext uri="{FF2B5EF4-FFF2-40B4-BE49-F238E27FC236}">
              <a16:creationId xmlns:a16="http://schemas.microsoft.com/office/drawing/2014/main" id="{F997F4ED-4611-4E43-B7AB-A7A54CD48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3315652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59</xdr:row>
      <xdr:rowOff>142875</xdr:rowOff>
    </xdr:from>
    <xdr:ext cx="2094316" cy="639831"/>
    <xdr:pic>
      <xdr:nvPicPr>
        <xdr:cNvPr id="19" name="Picture 18">
          <a:extLst>
            <a:ext uri="{FF2B5EF4-FFF2-40B4-BE49-F238E27FC236}">
              <a16:creationId xmlns:a16="http://schemas.microsoft.com/office/drawing/2014/main" id="{6A8265C6-AA2D-41AB-A67E-395545157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40443150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84</xdr:row>
      <xdr:rowOff>142875</xdr:rowOff>
    </xdr:from>
    <xdr:ext cx="2094316" cy="639831"/>
    <xdr:pic>
      <xdr:nvPicPr>
        <xdr:cNvPr id="22" name="Picture 21">
          <a:extLst>
            <a:ext uri="{FF2B5EF4-FFF2-40B4-BE49-F238E27FC236}">
              <a16:creationId xmlns:a16="http://schemas.microsoft.com/office/drawing/2014/main" id="{5DAB3971-F221-41CD-92D2-66F7EB8BC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1650" y="62903100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72</xdr:row>
      <xdr:rowOff>142875</xdr:rowOff>
    </xdr:from>
    <xdr:ext cx="2094316" cy="639831"/>
    <xdr:pic>
      <xdr:nvPicPr>
        <xdr:cNvPr id="24" name="Picture 23">
          <a:extLst>
            <a:ext uri="{FF2B5EF4-FFF2-40B4-BE49-F238E27FC236}">
              <a16:creationId xmlns:a16="http://schemas.microsoft.com/office/drawing/2014/main" id="{20068041-BB17-47A0-874E-7E2F7B54C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4125" y="39109650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72</xdr:row>
      <xdr:rowOff>142875</xdr:rowOff>
    </xdr:from>
    <xdr:ext cx="2094316" cy="639831"/>
    <xdr:pic>
      <xdr:nvPicPr>
        <xdr:cNvPr id="25" name="Picture 24">
          <a:extLst>
            <a:ext uri="{FF2B5EF4-FFF2-40B4-BE49-F238E27FC236}">
              <a16:creationId xmlns:a16="http://schemas.microsoft.com/office/drawing/2014/main" id="{85438A89-97D2-49C7-A9ED-DC97E95F4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4125" y="39109650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96</xdr:row>
      <xdr:rowOff>142875</xdr:rowOff>
    </xdr:from>
    <xdr:ext cx="2094316" cy="639831"/>
    <xdr:pic>
      <xdr:nvPicPr>
        <xdr:cNvPr id="28" name="Picture 27">
          <a:extLst>
            <a:ext uri="{FF2B5EF4-FFF2-40B4-BE49-F238E27FC236}">
              <a16:creationId xmlns:a16="http://schemas.microsoft.com/office/drawing/2014/main" id="{719BF305-C23B-4923-B945-402B97E0D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4125" y="5828347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723900</xdr:colOff>
      <xdr:row>96</xdr:row>
      <xdr:rowOff>142875</xdr:rowOff>
    </xdr:from>
    <xdr:ext cx="2094316" cy="639831"/>
    <xdr:pic>
      <xdr:nvPicPr>
        <xdr:cNvPr id="29" name="Picture 28">
          <a:extLst>
            <a:ext uri="{FF2B5EF4-FFF2-40B4-BE49-F238E27FC236}">
              <a16:creationId xmlns:a16="http://schemas.microsoft.com/office/drawing/2014/main" id="{C614B349-339A-482A-8357-DE75EE663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4125" y="58283475"/>
          <a:ext cx="2094316" cy="639831"/>
        </a:xfrm>
        <a:prstGeom prst="rect">
          <a:avLst/>
        </a:prstGeom>
      </xdr:spPr>
    </xdr:pic>
    <xdr:clientData/>
  </xdr:oneCellAnchor>
  <xdr:oneCellAnchor>
    <xdr:from>
      <xdr:col>7</xdr:col>
      <xdr:colOff>733425</xdr:colOff>
      <xdr:row>113</xdr:row>
      <xdr:rowOff>114300</xdr:rowOff>
    </xdr:from>
    <xdr:ext cx="2094316" cy="733425"/>
    <xdr:pic>
      <xdr:nvPicPr>
        <xdr:cNvPr id="3" name="Picture 2">
          <a:extLst>
            <a:ext uri="{FF2B5EF4-FFF2-40B4-BE49-F238E27FC236}">
              <a16:creationId xmlns:a16="http://schemas.microsoft.com/office/drawing/2014/main" id="{FAD19DB9-7ADA-46EF-9301-3ABF1A761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4075" y="390525"/>
          <a:ext cx="2094316" cy="733425"/>
        </a:xfrm>
        <a:prstGeom prst="rect">
          <a:avLst/>
        </a:prstGeom>
      </xdr:spPr>
    </xdr:pic>
    <xdr:clientData/>
  </xdr:oneCellAnchor>
  <xdr:oneCellAnchor>
    <xdr:from>
      <xdr:col>7</xdr:col>
      <xdr:colOff>733425</xdr:colOff>
      <xdr:row>135</xdr:row>
      <xdr:rowOff>114300</xdr:rowOff>
    </xdr:from>
    <xdr:ext cx="2094316" cy="733425"/>
    <xdr:pic>
      <xdr:nvPicPr>
        <xdr:cNvPr id="8" name="Picture 7">
          <a:extLst>
            <a:ext uri="{FF2B5EF4-FFF2-40B4-BE49-F238E27FC236}">
              <a16:creationId xmlns:a16="http://schemas.microsoft.com/office/drawing/2014/main" id="{D96828A5-0612-4A36-8D11-2A519DE9E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4075" y="10067925"/>
          <a:ext cx="2094316" cy="733425"/>
        </a:xfrm>
        <a:prstGeom prst="rect">
          <a:avLst/>
        </a:prstGeom>
      </xdr:spPr>
    </xdr:pic>
    <xdr:clientData/>
  </xdr:oneCellAnchor>
  <xdr:oneCellAnchor>
    <xdr:from>
      <xdr:col>7</xdr:col>
      <xdr:colOff>733425</xdr:colOff>
      <xdr:row>149</xdr:row>
      <xdr:rowOff>114300</xdr:rowOff>
    </xdr:from>
    <xdr:ext cx="2094316" cy="733425"/>
    <xdr:pic>
      <xdr:nvPicPr>
        <xdr:cNvPr id="9" name="Picture 8">
          <a:extLst>
            <a:ext uri="{FF2B5EF4-FFF2-40B4-BE49-F238E27FC236}">
              <a16:creationId xmlns:a16="http://schemas.microsoft.com/office/drawing/2014/main" id="{4BB39018-88B5-42EB-996B-09E3FCBFC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4075" y="19554825"/>
          <a:ext cx="2094316" cy="7334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0B9F5-F513-4AA3-9DBD-E92BFCCABFC0}">
  <sheetPr>
    <pageSetUpPr fitToPage="1"/>
  </sheetPr>
  <dimension ref="A1:J165"/>
  <sheetViews>
    <sheetView tabSelected="1" view="pageBreakPreview" topLeftCell="A160" zoomScaleNormal="100" zoomScaleSheetLayoutView="100" workbookViewId="0">
      <selection activeCell="G170" sqref="G170"/>
    </sheetView>
  </sheetViews>
  <sheetFormatPr defaultRowHeight="15"/>
  <cols>
    <col min="1" max="1" width="6.140625" customWidth="1"/>
    <col min="2" max="2" width="43" customWidth="1"/>
    <col min="3" max="10" width="18.42578125" customWidth="1"/>
  </cols>
  <sheetData>
    <row r="1" spans="1:10" ht="21.75" thickBot="1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4"/>
    </row>
    <row r="2" spans="1:10">
      <c r="A2" s="11"/>
      <c r="B2" s="21"/>
      <c r="C2" s="1"/>
      <c r="D2" s="1"/>
      <c r="E2" s="1"/>
      <c r="F2" s="1"/>
      <c r="G2" s="2"/>
      <c r="H2" s="2"/>
      <c r="I2" s="2"/>
      <c r="J2" s="12"/>
    </row>
    <row r="3" spans="1:10" ht="15.75">
      <c r="A3" s="13" t="s">
        <v>1</v>
      </c>
      <c r="B3" s="22"/>
      <c r="C3" s="23" t="s">
        <v>2</v>
      </c>
      <c r="D3" s="24" t="s">
        <v>37</v>
      </c>
      <c r="E3" s="25"/>
      <c r="F3" s="25"/>
      <c r="G3" s="26"/>
      <c r="H3" s="2"/>
      <c r="I3" s="2"/>
      <c r="J3" s="12"/>
    </row>
    <row r="4" spans="1:10" ht="15.75">
      <c r="A4" s="14" t="s">
        <v>3</v>
      </c>
      <c r="B4" s="22"/>
      <c r="C4" s="23" t="s">
        <v>4</v>
      </c>
      <c r="D4" s="24" t="s">
        <v>38</v>
      </c>
      <c r="E4" s="25"/>
      <c r="F4" s="25"/>
      <c r="G4" s="26"/>
      <c r="H4" s="2"/>
      <c r="I4" s="2"/>
      <c r="J4" s="12"/>
    </row>
    <row r="5" spans="1:10" ht="15.75">
      <c r="A5" s="13" t="s">
        <v>5</v>
      </c>
      <c r="B5" s="27"/>
      <c r="C5" s="23" t="s">
        <v>6</v>
      </c>
      <c r="D5" s="24">
        <f ca="1">TODAY()</f>
        <v>46149</v>
      </c>
      <c r="E5" s="25"/>
      <c r="F5" s="25"/>
      <c r="G5" s="26"/>
      <c r="H5" s="2"/>
      <c r="I5" s="2"/>
      <c r="J5" s="12"/>
    </row>
    <row r="6" spans="1:10" ht="15.75" thickBot="1">
      <c r="A6" s="15"/>
      <c r="B6" s="28"/>
      <c r="C6" s="29"/>
      <c r="D6" s="1"/>
      <c r="E6" s="1"/>
      <c r="F6" s="1"/>
      <c r="G6" s="2"/>
      <c r="H6" s="2"/>
      <c r="I6" s="2"/>
      <c r="J6" s="12"/>
    </row>
    <row r="7" spans="1:10" ht="32.25" thickBot="1">
      <c r="A7" s="30" t="s">
        <v>7</v>
      </c>
      <c r="B7" s="31" t="s">
        <v>8</v>
      </c>
      <c r="C7" s="32" t="s">
        <v>9</v>
      </c>
      <c r="D7" s="32" t="s">
        <v>10</v>
      </c>
      <c r="E7" s="31" t="s">
        <v>11</v>
      </c>
      <c r="F7" s="31" t="s">
        <v>12</v>
      </c>
      <c r="G7" s="33" t="s">
        <v>29</v>
      </c>
      <c r="H7" s="33" t="s">
        <v>28</v>
      </c>
      <c r="I7" s="33" t="s">
        <v>13</v>
      </c>
      <c r="J7" s="33" t="s">
        <v>14</v>
      </c>
    </row>
    <row r="8" spans="1:10" ht="15.75">
      <c r="A8" s="65" t="s">
        <v>15</v>
      </c>
      <c r="B8" s="66"/>
      <c r="C8" s="66"/>
      <c r="D8" s="66"/>
      <c r="E8" s="66"/>
      <c r="F8" s="66"/>
      <c r="G8" s="66"/>
      <c r="H8" s="66"/>
      <c r="I8" s="66"/>
      <c r="J8" s="67"/>
    </row>
    <row r="9" spans="1:10" ht="15.75">
      <c r="A9" s="34">
        <f>0+1</f>
        <v>1</v>
      </c>
      <c r="B9" s="17" t="s">
        <v>16</v>
      </c>
      <c r="C9" s="16">
        <v>1</v>
      </c>
      <c r="D9" s="16" t="s">
        <v>27</v>
      </c>
      <c r="E9" s="3">
        <v>0</v>
      </c>
      <c r="F9" s="4">
        <f>(E9*C9)+C9</f>
        <v>1</v>
      </c>
      <c r="G9" s="18">
        <v>0</v>
      </c>
      <c r="H9" s="18"/>
      <c r="I9" s="18">
        <f>(G9)*C9</f>
        <v>0</v>
      </c>
      <c r="J9" s="35"/>
    </row>
    <row r="10" spans="1:10" ht="15.75">
      <c r="A10" s="34">
        <f t="shared" ref="A10:A13" si="0">A9+1</f>
        <v>2</v>
      </c>
      <c r="B10" s="17" t="s">
        <v>17</v>
      </c>
      <c r="C10" s="16">
        <v>1</v>
      </c>
      <c r="D10" s="16" t="s">
        <v>27</v>
      </c>
      <c r="E10" s="3">
        <v>0</v>
      </c>
      <c r="F10" s="4">
        <f>(E10*C10)+C10</f>
        <v>1</v>
      </c>
      <c r="G10" s="18">
        <v>0</v>
      </c>
      <c r="H10" s="18"/>
      <c r="I10" s="18">
        <f>(G10)*C10</f>
        <v>0</v>
      </c>
      <c r="J10" s="35"/>
    </row>
    <row r="11" spans="1:10" ht="15.75">
      <c r="A11" s="34">
        <f t="shared" si="0"/>
        <v>3</v>
      </c>
      <c r="B11" s="19" t="s">
        <v>18</v>
      </c>
      <c r="C11" s="20">
        <v>1</v>
      </c>
      <c r="D11" s="16" t="s">
        <v>27</v>
      </c>
      <c r="E11" s="3">
        <v>0</v>
      </c>
      <c r="F11" s="4">
        <f>(E11*C11)+C11</f>
        <v>1</v>
      </c>
      <c r="G11" s="18">
        <v>0</v>
      </c>
      <c r="H11" s="18"/>
      <c r="I11" s="18">
        <f>(G11)*C11</f>
        <v>0</v>
      </c>
      <c r="J11" s="35"/>
    </row>
    <row r="12" spans="1:10" ht="15.75">
      <c r="A12" s="34">
        <f t="shared" si="0"/>
        <v>4</v>
      </c>
      <c r="B12" s="17" t="s">
        <v>19</v>
      </c>
      <c r="C12" s="16">
        <v>1</v>
      </c>
      <c r="D12" s="16" t="s">
        <v>27</v>
      </c>
      <c r="E12" s="3">
        <v>0</v>
      </c>
      <c r="F12" s="4">
        <f>(E12*C12)+C12</f>
        <v>1</v>
      </c>
      <c r="G12" s="18">
        <v>0</v>
      </c>
      <c r="H12" s="18"/>
      <c r="I12" s="18">
        <f>(G12)*C12</f>
        <v>0</v>
      </c>
      <c r="J12" s="35"/>
    </row>
    <row r="13" spans="1:10" ht="15.75">
      <c r="A13" s="34">
        <f t="shared" si="0"/>
        <v>5</v>
      </c>
      <c r="B13" s="17" t="s">
        <v>20</v>
      </c>
      <c r="C13" s="16">
        <v>1</v>
      </c>
      <c r="D13" s="16" t="s">
        <v>27</v>
      </c>
      <c r="E13" s="3">
        <v>0</v>
      </c>
      <c r="F13" s="4">
        <f>(E13*C13)+C13</f>
        <v>1</v>
      </c>
      <c r="G13" s="18">
        <v>0</v>
      </c>
      <c r="H13" s="18"/>
      <c r="I13" s="18">
        <f>(G13)*C13</f>
        <v>0</v>
      </c>
      <c r="J13" s="35"/>
    </row>
    <row r="14" spans="1:10" ht="15.75">
      <c r="A14" s="68" t="s">
        <v>62</v>
      </c>
      <c r="B14" s="69"/>
      <c r="C14" s="69"/>
      <c r="D14" s="69"/>
      <c r="E14" s="69"/>
      <c r="F14" s="69"/>
      <c r="G14" s="69"/>
      <c r="H14" s="69"/>
      <c r="I14" s="70"/>
      <c r="J14" s="38">
        <f>SUM(I9:I13)</f>
        <v>0</v>
      </c>
    </row>
    <row r="15" spans="1:10" ht="15.75">
      <c r="A15" s="55"/>
      <c r="B15" s="56"/>
      <c r="C15" s="56"/>
      <c r="D15" s="56"/>
      <c r="E15" s="56"/>
      <c r="F15" s="56"/>
      <c r="G15" s="56"/>
      <c r="H15" s="56"/>
      <c r="I15" s="57"/>
      <c r="J15" s="58"/>
    </row>
    <row r="16" spans="1:10" ht="15.75">
      <c r="A16" s="71" t="s">
        <v>30</v>
      </c>
      <c r="B16" s="72"/>
      <c r="C16" s="72"/>
      <c r="D16" s="72"/>
      <c r="E16" s="72"/>
      <c r="F16" s="72"/>
      <c r="G16" s="72"/>
      <c r="H16" s="72"/>
      <c r="I16" s="72"/>
      <c r="J16" s="73"/>
    </row>
    <row r="17" spans="1:10" ht="15.75">
      <c r="A17" s="36" t="str">
        <f>IF(C17=0,"",1+MAX(A$11:A16))</f>
        <v/>
      </c>
      <c r="B17" s="37" t="s">
        <v>30</v>
      </c>
      <c r="C17" s="10"/>
      <c r="D17" s="10"/>
      <c r="E17" s="3"/>
      <c r="F17" s="4"/>
      <c r="G17" s="5"/>
      <c r="H17" s="5"/>
      <c r="I17" s="5"/>
      <c r="J17" s="35"/>
    </row>
    <row r="18" spans="1:10" ht="15.75">
      <c r="A18" s="36" t="str">
        <f>IF(C18=0,"",1+MAX(A$11:A17))</f>
        <v/>
      </c>
      <c r="B18" s="9" t="s">
        <v>31</v>
      </c>
      <c r="C18" s="10"/>
      <c r="D18" s="10"/>
      <c r="E18" s="6"/>
      <c r="F18" s="4"/>
      <c r="G18" s="18"/>
      <c r="H18" s="18"/>
      <c r="I18" s="18"/>
      <c r="J18" s="35"/>
    </row>
    <row r="19" spans="1:10" ht="105.75" customHeight="1">
      <c r="A19" s="36">
        <f>IF(C19=0,"",1+MAX(A$11:A18))</f>
        <v>6</v>
      </c>
      <c r="B19" s="8" t="s">
        <v>61</v>
      </c>
      <c r="C19" s="7">
        <v>18</v>
      </c>
      <c r="D19" s="7" t="s">
        <v>32</v>
      </c>
      <c r="E19" s="6">
        <v>0.1</v>
      </c>
      <c r="F19" s="4">
        <f t="shared" ref="F19:F69" si="1">(E19*C19)+C19</f>
        <v>19.8</v>
      </c>
      <c r="G19" s="18">
        <v>0</v>
      </c>
      <c r="H19" s="18">
        <v>0</v>
      </c>
      <c r="I19" s="18">
        <f>(G19+H19)*F19</f>
        <v>0</v>
      </c>
      <c r="J19" s="35"/>
    </row>
    <row r="20" spans="1:10" ht="150.75" customHeight="1">
      <c r="A20" s="36">
        <f>IF(C20=0,"",1+MAX(A$11:A19))</f>
        <v>7</v>
      </c>
      <c r="B20" s="8" t="s">
        <v>60</v>
      </c>
      <c r="C20" s="7">
        <v>220</v>
      </c>
      <c r="D20" s="7" t="s">
        <v>32</v>
      </c>
      <c r="E20" s="6">
        <v>0.1</v>
      </c>
      <c r="F20" s="4">
        <f t="shared" si="1"/>
        <v>242</v>
      </c>
      <c r="G20" s="18">
        <v>0</v>
      </c>
      <c r="H20" s="18">
        <v>0</v>
      </c>
      <c r="I20" s="18">
        <f>(G20+H20)*F20</f>
        <v>0</v>
      </c>
      <c r="J20" s="35"/>
    </row>
    <row r="21" spans="1:10" ht="167.25" customHeight="1">
      <c r="A21" s="36">
        <f>IF(C21=0,"",1+MAX(A$11:A20))</f>
        <v>8</v>
      </c>
      <c r="B21" s="8" t="s">
        <v>59</v>
      </c>
      <c r="C21" s="7">
        <v>935</v>
      </c>
      <c r="D21" s="7" t="s">
        <v>32</v>
      </c>
      <c r="E21" s="6">
        <v>0.1</v>
      </c>
      <c r="F21" s="4">
        <f t="shared" si="1"/>
        <v>1028.5</v>
      </c>
      <c r="G21" s="18">
        <v>0</v>
      </c>
      <c r="H21" s="18">
        <v>0</v>
      </c>
      <c r="I21" s="18">
        <f t="shared" ref="I21:I104" si="2">(G21+H21)*F21</f>
        <v>0</v>
      </c>
      <c r="J21" s="35"/>
    </row>
    <row r="22" spans="1:10" ht="108" customHeight="1" thickBot="1">
      <c r="A22" s="36">
        <f>IF(C22=0,"",1+MAX(A$11:A21))</f>
        <v>9</v>
      </c>
      <c r="B22" s="8" t="s">
        <v>58</v>
      </c>
      <c r="C22" s="7">
        <v>437</v>
      </c>
      <c r="D22" s="7" t="s">
        <v>32</v>
      </c>
      <c r="E22" s="6">
        <v>0.1</v>
      </c>
      <c r="F22" s="4">
        <f t="shared" si="1"/>
        <v>480.7</v>
      </c>
      <c r="G22" s="18">
        <v>0</v>
      </c>
      <c r="H22" s="18">
        <v>0</v>
      </c>
      <c r="I22" s="18">
        <f t="shared" si="2"/>
        <v>0</v>
      </c>
      <c r="J22" s="35"/>
    </row>
    <row r="23" spans="1:10" ht="21.75" thickBot="1">
      <c r="A23" s="59" t="s">
        <v>0</v>
      </c>
      <c r="B23" s="60"/>
      <c r="C23" s="60"/>
      <c r="D23" s="60"/>
      <c r="E23" s="60"/>
      <c r="F23" s="60"/>
      <c r="G23" s="60"/>
      <c r="H23" s="60"/>
      <c r="I23" s="60"/>
      <c r="J23" s="61"/>
    </row>
    <row r="24" spans="1:10">
      <c r="A24" s="11"/>
      <c r="B24" s="21"/>
      <c r="C24" s="1"/>
      <c r="D24" s="1"/>
      <c r="E24" s="1"/>
      <c r="F24" s="1"/>
      <c r="G24" s="2"/>
      <c r="H24" s="2"/>
      <c r="I24" s="2"/>
      <c r="J24" s="12"/>
    </row>
    <row r="25" spans="1:10" ht="15.75">
      <c r="A25" s="13" t="s">
        <v>1</v>
      </c>
      <c r="B25" s="22"/>
      <c r="C25" s="23" t="s">
        <v>2</v>
      </c>
      <c r="D25" s="24" t="s">
        <v>37</v>
      </c>
      <c r="E25" s="25"/>
      <c r="F25" s="25"/>
      <c r="G25" s="26"/>
      <c r="H25" s="2"/>
      <c r="I25" s="2"/>
      <c r="J25" s="12"/>
    </row>
    <row r="26" spans="1:10" ht="15.75">
      <c r="A26" s="14" t="s">
        <v>3</v>
      </c>
      <c r="B26" s="22"/>
      <c r="C26" s="23" t="s">
        <v>4</v>
      </c>
      <c r="D26" s="24" t="s">
        <v>38</v>
      </c>
      <c r="E26" s="25"/>
      <c r="F26" s="25"/>
      <c r="G26" s="26"/>
      <c r="H26" s="2"/>
      <c r="I26" s="2"/>
      <c r="J26" s="12"/>
    </row>
    <row r="27" spans="1:10" ht="15.75">
      <c r="A27" s="13" t="s">
        <v>5</v>
      </c>
      <c r="B27" s="27"/>
      <c r="C27" s="23" t="s">
        <v>6</v>
      </c>
      <c r="D27" s="24">
        <f ca="1">TODAY()</f>
        <v>46149</v>
      </c>
      <c r="E27" s="25"/>
      <c r="F27" s="25"/>
      <c r="G27" s="26"/>
      <c r="H27" s="2"/>
      <c r="I27" s="2"/>
      <c r="J27" s="12"/>
    </row>
    <row r="28" spans="1:10" ht="15.75" thickBot="1">
      <c r="A28" s="15"/>
      <c r="B28" s="28"/>
      <c r="C28" s="29"/>
      <c r="D28" s="1"/>
      <c r="E28" s="1"/>
      <c r="F28" s="1"/>
      <c r="G28" s="2"/>
      <c r="H28" s="2"/>
      <c r="I28" s="2"/>
      <c r="J28" s="12"/>
    </row>
    <row r="29" spans="1:10" ht="32.25" thickBot="1">
      <c r="A29" s="30" t="s">
        <v>7</v>
      </c>
      <c r="B29" s="31" t="s">
        <v>8</v>
      </c>
      <c r="C29" s="32" t="s">
        <v>9</v>
      </c>
      <c r="D29" s="32" t="s">
        <v>10</v>
      </c>
      <c r="E29" s="31" t="s">
        <v>11</v>
      </c>
      <c r="F29" s="31" t="s">
        <v>12</v>
      </c>
      <c r="G29" s="33" t="s">
        <v>29</v>
      </c>
      <c r="H29" s="33" t="s">
        <v>28</v>
      </c>
      <c r="I29" s="33" t="s">
        <v>13</v>
      </c>
      <c r="J29" s="33" t="s">
        <v>14</v>
      </c>
    </row>
    <row r="30" spans="1:10" ht="141.75">
      <c r="A30" s="36">
        <f>IF(C30=0,"",1+MAX(A$11:A22))</f>
        <v>10</v>
      </c>
      <c r="B30" s="8" t="s">
        <v>57</v>
      </c>
      <c r="C30" s="7">
        <v>573</v>
      </c>
      <c r="D30" s="7" t="s">
        <v>32</v>
      </c>
      <c r="E30" s="6">
        <v>0.1</v>
      </c>
      <c r="F30" s="4">
        <f t="shared" si="1"/>
        <v>630.29999999999995</v>
      </c>
      <c r="G30" s="18">
        <v>0</v>
      </c>
      <c r="H30" s="18">
        <v>0</v>
      </c>
      <c r="I30" s="18">
        <f t="shared" si="2"/>
        <v>0</v>
      </c>
      <c r="J30" s="35"/>
    </row>
    <row r="31" spans="1:10" ht="110.25">
      <c r="A31" s="36">
        <f>IF(C31=0,"",1+MAX(A$11:A30))</f>
        <v>11</v>
      </c>
      <c r="B31" s="8" t="s">
        <v>56</v>
      </c>
      <c r="C31" s="7">
        <v>608</v>
      </c>
      <c r="D31" s="7" t="s">
        <v>32</v>
      </c>
      <c r="E31" s="6">
        <v>0.1</v>
      </c>
      <c r="F31" s="4">
        <f t="shared" si="1"/>
        <v>668.8</v>
      </c>
      <c r="G31" s="18">
        <v>0</v>
      </c>
      <c r="H31" s="18">
        <v>0</v>
      </c>
      <c r="I31" s="18">
        <f t="shared" si="2"/>
        <v>0</v>
      </c>
      <c r="J31" s="35"/>
    </row>
    <row r="32" spans="1:10" ht="110.25">
      <c r="A32" s="36">
        <f>IF(C32=0,"",1+MAX(A$11:A31))</f>
        <v>12</v>
      </c>
      <c r="B32" s="8" t="s">
        <v>55</v>
      </c>
      <c r="C32" s="7">
        <v>114</v>
      </c>
      <c r="D32" s="7" t="s">
        <v>32</v>
      </c>
      <c r="E32" s="6">
        <v>0.1</v>
      </c>
      <c r="F32" s="4">
        <f t="shared" si="1"/>
        <v>125.4</v>
      </c>
      <c r="G32" s="18">
        <v>0</v>
      </c>
      <c r="H32" s="18">
        <v>0</v>
      </c>
      <c r="I32" s="18">
        <f t="shared" si="2"/>
        <v>0</v>
      </c>
      <c r="J32" s="35"/>
    </row>
    <row r="33" spans="1:10" ht="110.25">
      <c r="A33" s="36">
        <f>IF(C33=0,"",1+MAX(A$11:A32))</f>
        <v>13</v>
      </c>
      <c r="B33" s="8" t="s">
        <v>54</v>
      </c>
      <c r="C33" s="7">
        <v>817</v>
      </c>
      <c r="D33" s="7" t="s">
        <v>32</v>
      </c>
      <c r="E33" s="6">
        <v>0.1</v>
      </c>
      <c r="F33" s="4">
        <f t="shared" si="1"/>
        <v>898.7</v>
      </c>
      <c r="G33" s="18">
        <v>0</v>
      </c>
      <c r="H33" s="18">
        <v>0</v>
      </c>
      <c r="I33" s="18">
        <f t="shared" si="2"/>
        <v>0</v>
      </c>
      <c r="J33" s="35"/>
    </row>
    <row r="34" spans="1:10" ht="111" thickBot="1">
      <c r="A34" s="36">
        <f>IF(C34=0,"",1+MAX(A$11:A33))</f>
        <v>14</v>
      </c>
      <c r="B34" s="8" t="s">
        <v>53</v>
      </c>
      <c r="C34" s="7">
        <v>58</v>
      </c>
      <c r="D34" s="7" t="s">
        <v>32</v>
      </c>
      <c r="E34" s="6">
        <v>0.1</v>
      </c>
      <c r="F34" s="4">
        <f t="shared" si="1"/>
        <v>63.8</v>
      </c>
      <c r="G34" s="18">
        <v>0</v>
      </c>
      <c r="H34" s="18">
        <v>0</v>
      </c>
      <c r="I34" s="18">
        <f t="shared" si="2"/>
        <v>0</v>
      </c>
      <c r="J34" s="35"/>
    </row>
    <row r="35" spans="1:10" ht="21.75" thickBot="1">
      <c r="A35" s="59" t="s">
        <v>0</v>
      </c>
      <c r="B35" s="60"/>
      <c r="C35" s="60"/>
      <c r="D35" s="60"/>
      <c r="E35" s="60"/>
      <c r="F35" s="60"/>
      <c r="G35" s="60"/>
      <c r="H35" s="60"/>
      <c r="I35" s="60"/>
      <c r="J35" s="61"/>
    </row>
    <row r="36" spans="1:10">
      <c r="A36" s="11"/>
      <c r="B36" s="21"/>
      <c r="C36" s="1"/>
      <c r="D36" s="1"/>
      <c r="E36" s="1"/>
      <c r="F36" s="1"/>
      <c r="G36" s="2"/>
      <c r="H36" s="2"/>
      <c r="I36" s="2"/>
      <c r="J36" s="12"/>
    </row>
    <row r="37" spans="1:10" ht="15.75">
      <c r="A37" s="13" t="s">
        <v>1</v>
      </c>
      <c r="B37" s="22"/>
      <c r="C37" s="23" t="s">
        <v>2</v>
      </c>
      <c r="D37" s="24" t="s">
        <v>37</v>
      </c>
      <c r="E37" s="25"/>
      <c r="F37" s="25"/>
      <c r="G37" s="26"/>
      <c r="H37" s="2"/>
      <c r="I37" s="2"/>
      <c r="J37" s="12"/>
    </row>
    <row r="38" spans="1:10" ht="15.75">
      <c r="A38" s="14" t="s">
        <v>3</v>
      </c>
      <c r="B38" s="22"/>
      <c r="C38" s="23" t="s">
        <v>4</v>
      </c>
      <c r="D38" s="24" t="s">
        <v>38</v>
      </c>
      <c r="E38" s="25"/>
      <c r="F38" s="25"/>
      <c r="G38" s="26"/>
      <c r="H38" s="2"/>
      <c r="I38" s="2"/>
      <c r="J38" s="12"/>
    </row>
    <row r="39" spans="1:10" ht="15.75">
      <c r="A39" s="13" t="s">
        <v>5</v>
      </c>
      <c r="B39" s="27"/>
      <c r="C39" s="23" t="s">
        <v>6</v>
      </c>
      <c r="D39" s="24">
        <f ca="1">TODAY()</f>
        <v>46149</v>
      </c>
      <c r="E39" s="25"/>
      <c r="F39" s="25"/>
      <c r="G39" s="26"/>
      <c r="H39" s="2"/>
      <c r="I39" s="2"/>
      <c r="J39" s="12"/>
    </row>
    <row r="40" spans="1:10" ht="15.75" thickBot="1">
      <c r="A40" s="15"/>
      <c r="B40" s="28"/>
      <c r="C40" s="29"/>
      <c r="D40" s="1"/>
      <c r="E40" s="1"/>
      <c r="F40" s="1"/>
      <c r="G40" s="2"/>
      <c r="H40" s="2"/>
      <c r="I40" s="2"/>
      <c r="J40" s="12"/>
    </row>
    <row r="41" spans="1:10" ht="32.25" thickBot="1">
      <c r="A41" s="30" t="s">
        <v>7</v>
      </c>
      <c r="B41" s="31" t="s">
        <v>8</v>
      </c>
      <c r="C41" s="32" t="s">
        <v>9</v>
      </c>
      <c r="D41" s="32" t="s">
        <v>10</v>
      </c>
      <c r="E41" s="31" t="s">
        <v>11</v>
      </c>
      <c r="F41" s="31" t="s">
        <v>12</v>
      </c>
      <c r="G41" s="33" t="s">
        <v>29</v>
      </c>
      <c r="H41" s="33" t="s">
        <v>28</v>
      </c>
      <c r="I41" s="33" t="s">
        <v>13</v>
      </c>
      <c r="J41" s="33" t="s">
        <v>14</v>
      </c>
    </row>
    <row r="42" spans="1:10" ht="141.75">
      <c r="A42" s="36">
        <f>IF(C42=0,"",1+MAX(A$11:A34))</f>
        <v>15</v>
      </c>
      <c r="B42" s="8" t="s">
        <v>52</v>
      </c>
      <c r="C42" s="7">
        <v>68</v>
      </c>
      <c r="D42" s="7" t="s">
        <v>32</v>
      </c>
      <c r="E42" s="6">
        <v>0.1</v>
      </c>
      <c r="F42" s="4">
        <f t="shared" si="1"/>
        <v>74.8</v>
      </c>
      <c r="G42" s="18">
        <v>0</v>
      </c>
      <c r="H42" s="18">
        <v>0</v>
      </c>
      <c r="I42" s="18">
        <f t="shared" si="2"/>
        <v>0</v>
      </c>
      <c r="J42" s="35"/>
    </row>
    <row r="43" spans="1:10" ht="110.25">
      <c r="A43" s="36">
        <f>IF(C43=0,"",1+MAX(A$11:A42))</f>
        <v>16</v>
      </c>
      <c r="B43" s="8" t="s">
        <v>51</v>
      </c>
      <c r="C43" s="7">
        <v>401</v>
      </c>
      <c r="D43" s="7" t="s">
        <v>32</v>
      </c>
      <c r="E43" s="6">
        <v>0.1</v>
      </c>
      <c r="F43" s="4">
        <f t="shared" si="1"/>
        <v>441.1</v>
      </c>
      <c r="G43" s="18">
        <v>0</v>
      </c>
      <c r="H43" s="18">
        <v>0</v>
      </c>
      <c r="I43" s="18">
        <f t="shared" si="2"/>
        <v>0</v>
      </c>
      <c r="J43" s="35"/>
    </row>
    <row r="44" spans="1:10" ht="94.5">
      <c r="A44" s="36">
        <f>IF(C44=0,"",1+MAX(A$11:A43))</f>
        <v>17</v>
      </c>
      <c r="B44" s="8" t="s">
        <v>50</v>
      </c>
      <c r="C44" s="7">
        <v>273</v>
      </c>
      <c r="D44" s="7" t="s">
        <v>32</v>
      </c>
      <c r="E44" s="6">
        <v>0.1</v>
      </c>
      <c r="F44" s="4">
        <f t="shared" si="1"/>
        <v>300.3</v>
      </c>
      <c r="G44" s="18">
        <v>0</v>
      </c>
      <c r="H44" s="18">
        <v>0</v>
      </c>
      <c r="I44" s="18">
        <f t="shared" si="2"/>
        <v>0</v>
      </c>
      <c r="J44" s="35"/>
    </row>
    <row r="45" spans="1:10" ht="141.75">
      <c r="A45" s="36">
        <f>IF(C45=0,"",1+MAX(A$11:A44))</f>
        <v>18</v>
      </c>
      <c r="B45" s="8" t="s">
        <v>49</v>
      </c>
      <c r="C45" s="7">
        <v>425</v>
      </c>
      <c r="D45" s="7" t="s">
        <v>32</v>
      </c>
      <c r="E45" s="6">
        <v>0.1</v>
      </c>
      <c r="F45" s="4">
        <f t="shared" si="1"/>
        <v>467.5</v>
      </c>
      <c r="G45" s="18">
        <v>0</v>
      </c>
      <c r="H45" s="18">
        <v>0</v>
      </c>
      <c r="I45" s="18">
        <f t="shared" si="2"/>
        <v>0</v>
      </c>
      <c r="J45" s="35"/>
    </row>
    <row r="46" spans="1:10" ht="15.75">
      <c r="A46" s="36" t="str">
        <f>IF(C46=0,"",1+MAX(A$11:A45))</f>
        <v/>
      </c>
      <c r="B46" s="9" t="s">
        <v>33</v>
      </c>
      <c r="C46" s="10"/>
      <c r="D46" s="10"/>
      <c r="E46" s="6"/>
      <c r="F46" s="4"/>
      <c r="G46" s="18"/>
      <c r="H46" s="18"/>
      <c r="I46" s="18"/>
      <c r="J46" s="35"/>
    </row>
    <row r="47" spans="1:10" ht="142.5" thickBot="1">
      <c r="A47" s="36">
        <f>IF(C47=0,"",1+MAX(A$11:A46))</f>
        <v>19</v>
      </c>
      <c r="B47" s="8" t="s">
        <v>43</v>
      </c>
      <c r="C47" s="7">
        <v>2097</v>
      </c>
      <c r="D47" s="7" t="s">
        <v>32</v>
      </c>
      <c r="E47" s="6">
        <v>0.1</v>
      </c>
      <c r="F47" s="4">
        <f t="shared" si="1"/>
        <v>2306.6999999999998</v>
      </c>
      <c r="G47" s="18">
        <v>0</v>
      </c>
      <c r="H47" s="18">
        <v>0</v>
      </c>
      <c r="I47" s="18">
        <f t="shared" si="2"/>
        <v>0</v>
      </c>
      <c r="J47" s="35"/>
    </row>
    <row r="48" spans="1:10" ht="21.75" thickBot="1">
      <c r="A48" s="59" t="s">
        <v>0</v>
      </c>
      <c r="B48" s="60"/>
      <c r="C48" s="60"/>
      <c r="D48" s="60"/>
      <c r="E48" s="60"/>
      <c r="F48" s="60"/>
      <c r="G48" s="60"/>
      <c r="H48" s="60"/>
      <c r="I48" s="60"/>
      <c r="J48" s="61"/>
    </row>
    <row r="49" spans="1:10">
      <c r="A49" s="11"/>
      <c r="B49" s="21"/>
      <c r="C49" s="1"/>
      <c r="D49" s="1"/>
      <c r="E49" s="1"/>
      <c r="F49" s="1"/>
      <c r="G49" s="2"/>
      <c r="H49" s="2"/>
      <c r="I49" s="2"/>
      <c r="J49" s="12"/>
    </row>
    <row r="50" spans="1:10" ht="15.75">
      <c r="A50" s="13" t="s">
        <v>1</v>
      </c>
      <c r="B50" s="22"/>
      <c r="C50" s="23" t="s">
        <v>2</v>
      </c>
      <c r="D50" s="24" t="s">
        <v>37</v>
      </c>
      <c r="E50" s="25"/>
      <c r="F50" s="25"/>
      <c r="G50" s="26"/>
      <c r="H50" s="2"/>
      <c r="I50" s="2"/>
      <c r="J50" s="12"/>
    </row>
    <row r="51" spans="1:10" ht="15.75">
      <c r="A51" s="14" t="s">
        <v>3</v>
      </c>
      <c r="B51" s="22"/>
      <c r="C51" s="23" t="s">
        <v>4</v>
      </c>
      <c r="D51" s="24" t="s">
        <v>38</v>
      </c>
      <c r="E51" s="25"/>
      <c r="F51" s="25"/>
      <c r="G51" s="26"/>
      <c r="H51" s="2"/>
      <c r="I51" s="2"/>
      <c r="J51" s="12"/>
    </row>
    <row r="52" spans="1:10" ht="15.75">
      <c r="A52" s="13" t="s">
        <v>5</v>
      </c>
      <c r="B52" s="27"/>
      <c r="C52" s="23" t="s">
        <v>6</v>
      </c>
      <c r="D52" s="24">
        <f ca="1">TODAY()</f>
        <v>46149</v>
      </c>
      <c r="E52" s="25"/>
      <c r="F52" s="25"/>
      <c r="G52" s="26"/>
      <c r="H52" s="2"/>
      <c r="I52" s="2"/>
      <c r="J52" s="12"/>
    </row>
    <row r="53" spans="1:10" ht="15.75" thickBot="1">
      <c r="A53" s="15"/>
      <c r="B53" s="28"/>
      <c r="C53" s="29"/>
      <c r="D53" s="1"/>
      <c r="E53" s="1"/>
      <c r="F53" s="1"/>
      <c r="G53" s="2"/>
      <c r="H53" s="2"/>
      <c r="I53" s="2"/>
      <c r="J53" s="12"/>
    </row>
    <row r="54" spans="1:10" ht="32.25" thickBot="1">
      <c r="A54" s="30" t="s">
        <v>7</v>
      </c>
      <c r="B54" s="31" t="s">
        <v>8</v>
      </c>
      <c r="C54" s="32" t="s">
        <v>9</v>
      </c>
      <c r="D54" s="32" t="s">
        <v>10</v>
      </c>
      <c r="E54" s="31" t="s">
        <v>11</v>
      </c>
      <c r="F54" s="31" t="s">
        <v>12</v>
      </c>
      <c r="G54" s="33" t="s">
        <v>29</v>
      </c>
      <c r="H54" s="33" t="s">
        <v>28</v>
      </c>
      <c r="I54" s="33" t="s">
        <v>13</v>
      </c>
      <c r="J54" s="33" t="s">
        <v>14</v>
      </c>
    </row>
    <row r="55" spans="1:10" ht="157.5">
      <c r="A55" s="36">
        <f>IF(C55=0,"",1+MAX(A$11:A47))</f>
        <v>20</v>
      </c>
      <c r="B55" s="8" t="s">
        <v>42</v>
      </c>
      <c r="C55" s="7">
        <v>19683</v>
      </c>
      <c r="D55" s="7" t="s">
        <v>32</v>
      </c>
      <c r="E55" s="6">
        <v>0.1</v>
      </c>
      <c r="F55" s="4">
        <f t="shared" si="1"/>
        <v>21651.3</v>
      </c>
      <c r="G55" s="18">
        <v>0</v>
      </c>
      <c r="H55" s="18">
        <v>0</v>
      </c>
      <c r="I55" s="18">
        <f t="shared" si="2"/>
        <v>0</v>
      </c>
      <c r="J55" s="35"/>
    </row>
    <row r="56" spans="1:10" ht="157.5">
      <c r="A56" s="36">
        <f>IF(C56=0,"",1+MAX(A$11:A55))</f>
        <v>21</v>
      </c>
      <c r="B56" s="8" t="s">
        <v>48</v>
      </c>
      <c r="C56" s="7">
        <v>1291</v>
      </c>
      <c r="D56" s="7" t="s">
        <v>32</v>
      </c>
      <c r="E56" s="6">
        <v>0.1</v>
      </c>
      <c r="F56" s="4">
        <f t="shared" si="1"/>
        <v>1420.1</v>
      </c>
      <c r="G56" s="18">
        <v>0</v>
      </c>
      <c r="H56" s="18">
        <v>0</v>
      </c>
      <c r="I56" s="18">
        <f t="shared" si="2"/>
        <v>0</v>
      </c>
      <c r="J56" s="35"/>
    </row>
    <row r="57" spans="1:10" ht="141.75">
      <c r="A57" s="36">
        <f>IF(C57=0,"",1+MAX(A$11:A56))</f>
        <v>22</v>
      </c>
      <c r="B57" s="8" t="s">
        <v>40</v>
      </c>
      <c r="C57" s="7">
        <v>706</v>
      </c>
      <c r="D57" s="7" t="s">
        <v>32</v>
      </c>
      <c r="E57" s="6">
        <v>0.1</v>
      </c>
      <c r="F57" s="4">
        <f t="shared" si="1"/>
        <v>776.6</v>
      </c>
      <c r="G57" s="18">
        <v>0</v>
      </c>
      <c r="H57" s="18">
        <v>0</v>
      </c>
      <c r="I57" s="18">
        <f t="shared" si="2"/>
        <v>0</v>
      </c>
      <c r="J57" s="35"/>
    </row>
    <row r="58" spans="1:10" ht="142.5" thickBot="1">
      <c r="A58" s="36">
        <f>IF(C58=0,"",1+MAX(A$11:A57))</f>
        <v>23</v>
      </c>
      <c r="B58" s="8" t="s">
        <v>39</v>
      </c>
      <c r="C58" s="7">
        <v>1062</v>
      </c>
      <c r="D58" s="7" t="s">
        <v>32</v>
      </c>
      <c r="E58" s="6">
        <v>0.1</v>
      </c>
      <c r="F58" s="4">
        <f t="shared" si="1"/>
        <v>1168.2</v>
      </c>
      <c r="G58" s="18">
        <v>0</v>
      </c>
      <c r="H58" s="18">
        <v>0</v>
      </c>
      <c r="I58" s="18">
        <f t="shared" si="2"/>
        <v>0</v>
      </c>
      <c r="J58" s="35"/>
    </row>
    <row r="59" spans="1:10" ht="21.75" thickBot="1">
      <c r="A59" s="59" t="s">
        <v>0</v>
      </c>
      <c r="B59" s="60"/>
      <c r="C59" s="60"/>
      <c r="D59" s="60"/>
      <c r="E59" s="60"/>
      <c r="F59" s="60"/>
      <c r="G59" s="60"/>
      <c r="H59" s="60"/>
      <c r="I59" s="60"/>
      <c r="J59" s="61"/>
    </row>
    <row r="60" spans="1:10">
      <c r="A60" s="11"/>
      <c r="B60" s="21"/>
      <c r="C60" s="1"/>
      <c r="D60" s="1"/>
      <c r="E60" s="1"/>
      <c r="F60" s="1"/>
      <c r="G60" s="2"/>
      <c r="H60" s="2"/>
      <c r="I60" s="2"/>
      <c r="J60" s="12"/>
    </row>
    <row r="61" spans="1:10" ht="15.75">
      <c r="A61" s="13" t="s">
        <v>1</v>
      </c>
      <c r="B61" s="22"/>
      <c r="C61" s="23" t="s">
        <v>2</v>
      </c>
      <c r="D61" s="24" t="s">
        <v>37</v>
      </c>
      <c r="E61" s="25"/>
      <c r="F61" s="25"/>
      <c r="G61" s="26"/>
      <c r="H61" s="2"/>
      <c r="I61" s="2"/>
      <c r="J61" s="12"/>
    </row>
    <row r="62" spans="1:10" ht="15.75">
      <c r="A62" s="14" t="s">
        <v>3</v>
      </c>
      <c r="B62" s="22"/>
      <c r="C62" s="23" t="s">
        <v>4</v>
      </c>
      <c r="D62" s="24" t="s">
        <v>38</v>
      </c>
      <c r="E62" s="25"/>
      <c r="F62" s="25"/>
      <c r="G62" s="26"/>
      <c r="H62" s="2"/>
      <c r="I62" s="2"/>
      <c r="J62" s="12"/>
    </row>
    <row r="63" spans="1:10" ht="15.75">
      <c r="A63" s="13" t="s">
        <v>5</v>
      </c>
      <c r="B63" s="27"/>
      <c r="C63" s="23" t="s">
        <v>6</v>
      </c>
      <c r="D63" s="24">
        <f ca="1">TODAY()</f>
        <v>46149</v>
      </c>
      <c r="E63" s="25"/>
      <c r="F63" s="25"/>
      <c r="G63" s="26"/>
      <c r="H63" s="2"/>
      <c r="I63" s="2"/>
      <c r="J63" s="12"/>
    </row>
    <row r="64" spans="1:10" ht="15.75" thickBot="1">
      <c r="A64" s="15"/>
      <c r="B64" s="28"/>
      <c r="C64" s="29"/>
      <c r="D64" s="1"/>
      <c r="E64" s="1"/>
      <c r="F64" s="1"/>
      <c r="G64" s="2"/>
      <c r="H64" s="2"/>
      <c r="I64" s="2"/>
      <c r="J64" s="12"/>
    </row>
    <row r="65" spans="1:10" ht="32.25" thickBot="1">
      <c r="A65" s="30" t="s">
        <v>7</v>
      </c>
      <c r="B65" s="31" t="s">
        <v>8</v>
      </c>
      <c r="C65" s="32" t="s">
        <v>9</v>
      </c>
      <c r="D65" s="32" t="s">
        <v>10</v>
      </c>
      <c r="E65" s="31" t="s">
        <v>11</v>
      </c>
      <c r="F65" s="31" t="s">
        <v>12</v>
      </c>
      <c r="G65" s="33" t="s">
        <v>29</v>
      </c>
      <c r="H65" s="33" t="s">
        <v>28</v>
      </c>
      <c r="I65" s="33" t="s">
        <v>13</v>
      </c>
      <c r="J65" s="33" t="s">
        <v>14</v>
      </c>
    </row>
    <row r="66" spans="1:10" ht="15.75">
      <c r="A66" s="36" t="str">
        <f>IF(C66=0,"",1+MAX(A$11:A58))</f>
        <v/>
      </c>
      <c r="B66" s="9" t="s">
        <v>34</v>
      </c>
      <c r="C66" s="10"/>
      <c r="D66" s="10"/>
      <c r="E66" s="6">
        <v>0.1</v>
      </c>
      <c r="F66" s="4">
        <f t="shared" si="1"/>
        <v>0</v>
      </c>
      <c r="G66" s="18">
        <v>0</v>
      </c>
      <c r="H66" s="18">
        <v>0</v>
      </c>
      <c r="I66" s="18">
        <f t="shared" si="2"/>
        <v>0</v>
      </c>
      <c r="J66" s="35"/>
    </row>
    <row r="67" spans="1:10" ht="141.75">
      <c r="A67" s="36">
        <f>IF(C67=0,"",1+MAX(A$11:A66))</f>
        <v>24</v>
      </c>
      <c r="B67" s="8" t="s">
        <v>47</v>
      </c>
      <c r="C67" s="7">
        <v>2097</v>
      </c>
      <c r="D67" s="7" t="s">
        <v>32</v>
      </c>
      <c r="E67" s="6">
        <v>0.1</v>
      </c>
      <c r="F67" s="4">
        <f t="shared" si="1"/>
        <v>2306.6999999999998</v>
      </c>
      <c r="G67" s="18">
        <v>0</v>
      </c>
      <c r="H67" s="18">
        <v>0</v>
      </c>
      <c r="I67" s="18">
        <f t="shared" si="2"/>
        <v>0</v>
      </c>
      <c r="J67" s="35"/>
    </row>
    <row r="68" spans="1:10" ht="157.5">
      <c r="A68" s="36">
        <f>IF(C68=0,"",1+MAX(A$11:A67))</f>
        <v>25</v>
      </c>
      <c r="B68" s="8" t="s">
        <v>42</v>
      </c>
      <c r="C68" s="7">
        <v>19683</v>
      </c>
      <c r="D68" s="7" t="s">
        <v>32</v>
      </c>
      <c r="E68" s="6">
        <v>0.1</v>
      </c>
      <c r="F68" s="4">
        <f t="shared" si="1"/>
        <v>21651.3</v>
      </c>
      <c r="G68" s="18">
        <v>0</v>
      </c>
      <c r="H68" s="18">
        <v>0</v>
      </c>
      <c r="I68" s="18">
        <f t="shared" si="2"/>
        <v>0</v>
      </c>
      <c r="J68" s="35"/>
    </row>
    <row r="69" spans="1:10" ht="157.5">
      <c r="A69" s="36">
        <f>IF(C69=0,"",1+MAX(A$11:A68))</f>
        <v>26</v>
      </c>
      <c r="B69" s="8" t="s">
        <v>46</v>
      </c>
      <c r="C69" s="7">
        <v>1291</v>
      </c>
      <c r="D69" s="7" t="s">
        <v>32</v>
      </c>
      <c r="E69" s="6">
        <v>0.1</v>
      </c>
      <c r="F69" s="4">
        <f t="shared" si="1"/>
        <v>1420.1</v>
      </c>
      <c r="G69" s="18">
        <v>0</v>
      </c>
      <c r="H69" s="18">
        <v>0</v>
      </c>
      <c r="I69" s="18">
        <f t="shared" si="2"/>
        <v>0</v>
      </c>
      <c r="J69" s="35"/>
    </row>
    <row r="70" spans="1:10" ht="141.75">
      <c r="A70" s="36">
        <f>IF(C70=0,"",1+MAX(A$11:A69))</f>
        <v>27</v>
      </c>
      <c r="B70" s="8" t="s">
        <v>45</v>
      </c>
      <c r="C70" s="7">
        <v>706</v>
      </c>
      <c r="D70" s="7" t="s">
        <v>32</v>
      </c>
      <c r="E70" s="6">
        <v>0.1</v>
      </c>
      <c r="F70" s="4">
        <f t="shared" ref="F70:F104" si="3">(E70*C70)+C70</f>
        <v>776.6</v>
      </c>
      <c r="G70" s="18">
        <v>0</v>
      </c>
      <c r="H70" s="18">
        <v>0</v>
      </c>
      <c r="I70" s="18">
        <f t="shared" si="2"/>
        <v>0</v>
      </c>
      <c r="J70" s="35"/>
    </row>
    <row r="71" spans="1:10" ht="16.5" thickBot="1">
      <c r="A71" s="36">
        <f>IF(C71=0,"",1+MAX(A$11:A70))</f>
        <v>28</v>
      </c>
      <c r="B71" s="8"/>
      <c r="C71" s="7">
        <v>1062</v>
      </c>
      <c r="D71" s="7" t="s">
        <v>32</v>
      </c>
      <c r="E71" s="6">
        <v>0.1</v>
      </c>
      <c r="F71" s="4">
        <f t="shared" si="3"/>
        <v>1168.2</v>
      </c>
      <c r="G71" s="18">
        <v>0</v>
      </c>
      <c r="H71" s="18">
        <v>0</v>
      </c>
      <c r="I71" s="18">
        <f t="shared" si="2"/>
        <v>0</v>
      </c>
      <c r="J71" s="35"/>
    </row>
    <row r="72" spans="1:10" ht="21.75" thickBot="1">
      <c r="A72" s="59" t="s">
        <v>0</v>
      </c>
      <c r="B72" s="60"/>
      <c r="C72" s="60"/>
      <c r="D72" s="60"/>
      <c r="E72" s="60"/>
      <c r="F72" s="60"/>
      <c r="G72" s="60"/>
      <c r="H72" s="60"/>
      <c r="I72" s="60"/>
      <c r="J72" s="61"/>
    </row>
    <row r="73" spans="1:10">
      <c r="A73" s="11"/>
      <c r="B73" s="21"/>
      <c r="C73" s="1"/>
      <c r="D73" s="1"/>
      <c r="E73" s="1"/>
      <c r="F73" s="1"/>
      <c r="G73" s="2"/>
      <c r="H73" s="2"/>
      <c r="I73" s="2"/>
      <c r="J73" s="12"/>
    </row>
    <row r="74" spans="1:10" ht="15.75">
      <c r="A74" s="13" t="s">
        <v>1</v>
      </c>
      <c r="B74" s="22"/>
      <c r="C74" s="23" t="s">
        <v>2</v>
      </c>
      <c r="D74" s="24" t="s">
        <v>37</v>
      </c>
      <c r="E74" s="25"/>
      <c r="F74" s="25"/>
      <c r="G74" s="26"/>
      <c r="H74" s="2"/>
      <c r="I74" s="2"/>
      <c r="J74" s="12"/>
    </row>
    <row r="75" spans="1:10" ht="15.75">
      <c r="A75" s="14" t="s">
        <v>3</v>
      </c>
      <c r="B75" s="22"/>
      <c r="C75" s="23" t="s">
        <v>4</v>
      </c>
      <c r="D75" s="24" t="s">
        <v>38</v>
      </c>
      <c r="E75" s="25"/>
      <c r="F75" s="25"/>
      <c r="G75" s="26"/>
      <c r="H75" s="2"/>
      <c r="I75" s="2"/>
      <c r="J75" s="12"/>
    </row>
    <row r="76" spans="1:10" ht="15.75">
      <c r="A76" s="13" t="s">
        <v>5</v>
      </c>
      <c r="B76" s="27"/>
      <c r="C76" s="23" t="s">
        <v>6</v>
      </c>
      <c r="D76" s="24">
        <f ca="1">TODAY()</f>
        <v>46149</v>
      </c>
      <c r="E76" s="25"/>
      <c r="F76" s="25"/>
      <c r="G76" s="26"/>
      <c r="H76" s="2"/>
      <c r="I76" s="2"/>
      <c r="J76" s="12"/>
    </row>
    <row r="77" spans="1:10" ht="15.75" thickBot="1">
      <c r="A77" s="15"/>
      <c r="B77" s="28"/>
      <c r="C77" s="29"/>
      <c r="D77" s="1"/>
      <c r="E77" s="1"/>
      <c r="F77" s="1"/>
      <c r="G77" s="2"/>
      <c r="H77" s="2"/>
      <c r="I77" s="2"/>
      <c r="J77" s="12"/>
    </row>
    <row r="78" spans="1:10" ht="32.25" thickBot="1">
      <c r="A78" s="30" t="s">
        <v>7</v>
      </c>
      <c r="B78" s="31" t="s">
        <v>8</v>
      </c>
      <c r="C78" s="32" t="s">
        <v>9</v>
      </c>
      <c r="D78" s="32" t="s">
        <v>10</v>
      </c>
      <c r="E78" s="31" t="s">
        <v>11</v>
      </c>
      <c r="F78" s="31" t="s">
        <v>12</v>
      </c>
      <c r="G78" s="33" t="s">
        <v>29</v>
      </c>
      <c r="H78" s="33" t="s">
        <v>28</v>
      </c>
      <c r="I78" s="33" t="s">
        <v>13</v>
      </c>
      <c r="J78" s="33" t="s">
        <v>14</v>
      </c>
    </row>
    <row r="79" spans="1:10" ht="15.75">
      <c r="A79" s="36" t="str">
        <f>IF(C79=0,"",1+MAX(A$11:A71))</f>
        <v/>
      </c>
      <c r="B79" s="9" t="s">
        <v>35</v>
      </c>
      <c r="C79" s="10"/>
      <c r="D79" s="10"/>
      <c r="E79" s="6">
        <v>0.1</v>
      </c>
      <c r="F79" s="4">
        <f t="shared" si="3"/>
        <v>0</v>
      </c>
      <c r="G79" s="18">
        <v>0</v>
      </c>
      <c r="H79" s="18">
        <v>0</v>
      </c>
      <c r="I79" s="18">
        <f t="shared" si="2"/>
        <v>0</v>
      </c>
      <c r="J79" s="35"/>
    </row>
    <row r="80" spans="1:10" ht="141.75">
      <c r="A80" s="36">
        <f>IF(C80=0,"",1+MAX(A$11:A79))</f>
        <v>29</v>
      </c>
      <c r="B80" s="8" t="s">
        <v>44</v>
      </c>
      <c r="C80" s="7">
        <v>2097</v>
      </c>
      <c r="D80" s="7" t="s">
        <v>32</v>
      </c>
      <c r="E80" s="6">
        <v>0.1</v>
      </c>
      <c r="F80" s="4">
        <f t="shared" si="3"/>
        <v>2306.6999999999998</v>
      </c>
      <c r="G80" s="18">
        <v>0</v>
      </c>
      <c r="H80" s="18">
        <v>0</v>
      </c>
      <c r="I80" s="18">
        <f t="shared" si="2"/>
        <v>0</v>
      </c>
      <c r="J80" s="35"/>
    </row>
    <row r="81" spans="1:10" ht="157.5">
      <c r="A81" s="36">
        <f>IF(C81=0,"",1+MAX(A$11:A80))</f>
        <v>30</v>
      </c>
      <c r="B81" s="8" t="s">
        <v>42</v>
      </c>
      <c r="C81" s="7">
        <v>19683</v>
      </c>
      <c r="D81" s="7" t="s">
        <v>32</v>
      </c>
      <c r="E81" s="6">
        <v>0.1</v>
      </c>
      <c r="F81" s="4">
        <f t="shared" si="3"/>
        <v>21651.3</v>
      </c>
      <c r="G81" s="18">
        <v>0</v>
      </c>
      <c r="H81" s="18">
        <v>0</v>
      </c>
      <c r="I81" s="18">
        <f t="shared" si="2"/>
        <v>0</v>
      </c>
      <c r="J81" s="35"/>
    </row>
    <row r="82" spans="1:10" ht="157.5">
      <c r="A82" s="36">
        <f>IF(C82=0,"",1+MAX(A$11:A81))</f>
        <v>31</v>
      </c>
      <c r="B82" s="8" t="s">
        <v>41</v>
      </c>
      <c r="C82" s="7">
        <v>1291</v>
      </c>
      <c r="D82" s="7" t="s">
        <v>32</v>
      </c>
      <c r="E82" s="6">
        <v>0.1</v>
      </c>
      <c r="F82" s="4">
        <f t="shared" si="3"/>
        <v>1420.1</v>
      </c>
      <c r="G82" s="18">
        <v>0</v>
      </c>
      <c r="H82" s="18">
        <v>0</v>
      </c>
      <c r="I82" s="18">
        <f t="shared" si="2"/>
        <v>0</v>
      </c>
      <c r="J82" s="35"/>
    </row>
    <row r="83" spans="1:10" ht="142.5" thickBot="1">
      <c r="A83" s="36">
        <f>IF(C83=0,"",1+MAX(A$11:A82))</f>
        <v>32</v>
      </c>
      <c r="B83" s="8" t="s">
        <v>40</v>
      </c>
      <c r="C83" s="7">
        <v>706</v>
      </c>
      <c r="D83" s="7" t="s">
        <v>32</v>
      </c>
      <c r="E83" s="6">
        <v>0.1</v>
      </c>
      <c r="F83" s="4">
        <f t="shared" si="3"/>
        <v>776.6</v>
      </c>
      <c r="G83" s="18">
        <v>0</v>
      </c>
      <c r="H83" s="18">
        <v>0</v>
      </c>
      <c r="I83" s="18">
        <f t="shared" si="2"/>
        <v>0</v>
      </c>
      <c r="J83" s="35"/>
    </row>
    <row r="84" spans="1:10" ht="21.75" thickBot="1">
      <c r="A84" s="59" t="s">
        <v>0</v>
      </c>
      <c r="B84" s="60"/>
      <c r="C84" s="60"/>
      <c r="D84" s="60"/>
      <c r="E84" s="60"/>
      <c r="F84" s="60"/>
      <c r="G84" s="60"/>
      <c r="H84" s="60"/>
      <c r="I84" s="60"/>
      <c r="J84" s="61"/>
    </row>
    <row r="85" spans="1:10">
      <c r="A85" s="11"/>
      <c r="B85" s="21"/>
      <c r="C85" s="1"/>
      <c r="D85" s="1"/>
      <c r="E85" s="1"/>
      <c r="F85" s="1"/>
      <c r="G85" s="2"/>
      <c r="H85" s="2"/>
      <c r="I85" s="2"/>
      <c r="J85" s="12"/>
    </row>
    <row r="86" spans="1:10" ht="15.75">
      <c r="A86" s="13" t="s">
        <v>1</v>
      </c>
      <c r="B86" s="22"/>
      <c r="C86" s="23" t="s">
        <v>2</v>
      </c>
      <c r="D86" s="24" t="s">
        <v>37</v>
      </c>
      <c r="E86" s="25"/>
      <c r="F86" s="25"/>
      <c r="G86" s="26"/>
      <c r="H86" s="2"/>
      <c r="I86" s="2"/>
      <c r="J86" s="12"/>
    </row>
    <row r="87" spans="1:10" ht="15.75">
      <c r="A87" s="14" t="s">
        <v>3</v>
      </c>
      <c r="B87" s="22"/>
      <c r="C87" s="23" t="s">
        <v>4</v>
      </c>
      <c r="D87" s="24" t="s">
        <v>38</v>
      </c>
      <c r="E87" s="25"/>
      <c r="F87" s="25"/>
      <c r="G87" s="26"/>
      <c r="H87" s="2"/>
      <c r="I87" s="2"/>
      <c r="J87" s="12"/>
    </row>
    <row r="88" spans="1:10" ht="15.75">
      <c r="A88" s="13" t="s">
        <v>5</v>
      </c>
      <c r="B88" s="27"/>
      <c r="C88" s="23" t="s">
        <v>6</v>
      </c>
      <c r="D88" s="24">
        <f ca="1">TODAY()</f>
        <v>46149</v>
      </c>
      <c r="E88" s="25"/>
      <c r="F88" s="25"/>
      <c r="G88" s="26"/>
      <c r="H88" s="2"/>
      <c r="I88" s="2"/>
      <c r="J88" s="12"/>
    </row>
    <row r="89" spans="1:10" ht="15.75" thickBot="1">
      <c r="A89" s="15"/>
      <c r="B89" s="28"/>
      <c r="C89" s="29"/>
      <c r="D89" s="1"/>
      <c r="E89" s="1"/>
      <c r="F89" s="1"/>
      <c r="G89" s="2"/>
      <c r="H89" s="2"/>
      <c r="I89" s="2"/>
      <c r="J89" s="12"/>
    </row>
    <row r="90" spans="1:10" ht="32.25" thickBot="1">
      <c r="A90" s="30" t="s">
        <v>7</v>
      </c>
      <c r="B90" s="31" t="s">
        <v>8</v>
      </c>
      <c r="C90" s="32" t="s">
        <v>9</v>
      </c>
      <c r="D90" s="32" t="s">
        <v>10</v>
      </c>
      <c r="E90" s="31" t="s">
        <v>11</v>
      </c>
      <c r="F90" s="31" t="s">
        <v>12</v>
      </c>
      <c r="G90" s="33" t="s">
        <v>29</v>
      </c>
      <c r="H90" s="33" t="s">
        <v>28</v>
      </c>
      <c r="I90" s="33" t="s">
        <v>13</v>
      </c>
      <c r="J90" s="33" t="s">
        <v>14</v>
      </c>
    </row>
    <row r="91" spans="1:10" ht="141.75">
      <c r="A91" s="36">
        <f>IF(C91=0,"",1+MAX(A$11:A83))</f>
        <v>33</v>
      </c>
      <c r="B91" s="8" t="s">
        <v>39</v>
      </c>
      <c r="C91" s="7">
        <v>1062</v>
      </c>
      <c r="D91" s="7" t="s">
        <v>32</v>
      </c>
      <c r="E91" s="6">
        <v>0.1</v>
      </c>
      <c r="F91" s="4">
        <f t="shared" si="3"/>
        <v>1168.2</v>
      </c>
      <c r="G91" s="18">
        <v>0</v>
      </c>
      <c r="H91" s="18">
        <v>0</v>
      </c>
      <c r="I91" s="18">
        <f t="shared" si="2"/>
        <v>0</v>
      </c>
      <c r="J91" s="35"/>
    </row>
    <row r="92" spans="1:10" ht="15.75">
      <c r="A92" s="36" t="str">
        <f>IF(C92=0,"",1+MAX(A$11:A91))</f>
        <v/>
      </c>
      <c r="B92" s="9" t="s">
        <v>36</v>
      </c>
      <c r="C92" s="10"/>
      <c r="D92" s="10"/>
      <c r="E92" s="6">
        <v>0.1</v>
      </c>
      <c r="F92" s="4">
        <f t="shared" si="3"/>
        <v>0</v>
      </c>
      <c r="G92" s="18">
        <v>0</v>
      </c>
      <c r="H92" s="18">
        <v>0</v>
      </c>
      <c r="I92" s="18">
        <f t="shared" si="2"/>
        <v>0</v>
      </c>
      <c r="J92" s="35"/>
    </row>
    <row r="93" spans="1:10" ht="141.75">
      <c r="A93" s="36">
        <f>IF(C93=0,"",1+MAX(A$11:A92))</f>
        <v>34</v>
      </c>
      <c r="B93" s="8" t="s">
        <v>43</v>
      </c>
      <c r="C93" s="7">
        <v>2097</v>
      </c>
      <c r="D93" s="7" t="s">
        <v>32</v>
      </c>
      <c r="E93" s="6">
        <v>0.1</v>
      </c>
      <c r="F93" s="4">
        <f t="shared" si="3"/>
        <v>2306.6999999999998</v>
      </c>
      <c r="G93" s="18">
        <v>0</v>
      </c>
      <c r="H93" s="18">
        <v>0</v>
      </c>
      <c r="I93" s="18">
        <f t="shared" si="2"/>
        <v>0</v>
      </c>
      <c r="J93" s="35"/>
    </row>
    <row r="94" spans="1:10" ht="157.5">
      <c r="A94" s="36">
        <f>IF(C94=0,"",1+MAX(A$11:A93))</f>
        <v>35</v>
      </c>
      <c r="B94" s="8" t="s">
        <v>42</v>
      </c>
      <c r="C94" s="7">
        <v>19682</v>
      </c>
      <c r="D94" s="7" t="s">
        <v>32</v>
      </c>
      <c r="E94" s="6">
        <v>0.1</v>
      </c>
      <c r="F94" s="4">
        <f t="shared" si="3"/>
        <v>21650.2</v>
      </c>
      <c r="G94" s="18">
        <v>0</v>
      </c>
      <c r="H94" s="18">
        <v>0</v>
      </c>
      <c r="I94" s="18">
        <f t="shared" si="2"/>
        <v>0</v>
      </c>
      <c r="J94" s="35"/>
    </row>
    <row r="95" spans="1:10" ht="158.25" thickBot="1">
      <c r="A95" s="36">
        <f>IF(C95=0,"",1+MAX(A$11:A94))</f>
        <v>36</v>
      </c>
      <c r="B95" s="8" t="s">
        <v>41</v>
      </c>
      <c r="C95" s="7">
        <v>1291</v>
      </c>
      <c r="D95" s="7" t="s">
        <v>32</v>
      </c>
      <c r="E95" s="6">
        <v>0.1</v>
      </c>
      <c r="F95" s="4">
        <f t="shared" si="3"/>
        <v>1420.1</v>
      </c>
      <c r="G95" s="18">
        <v>0</v>
      </c>
      <c r="H95" s="18">
        <v>0</v>
      </c>
      <c r="I95" s="18">
        <f t="shared" si="2"/>
        <v>0</v>
      </c>
      <c r="J95" s="35"/>
    </row>
    <row r="96" spans="1:10" ht="21.75" thickBot="1">
      <c r="A96" s="59" t="s">
        <v>0</v>
      </c>
      <c r="B96" s="60"/>
      <c r="C96" s="60"/>
      <c r="D96" s="60"/>
      <c r="E96" s="60"/>
      <c r="F96" s="60"/>
      <c r="G96" s="60"/>
      <c r="H96" s="60"/>
      <c r="I96" s="60"/>
      <c r="J96" s="61"/>
    </row>
    <row r="97" spans="1:10">
      <c r="A97" s="11"/>
      <c r="B97" s="21"/>
      <c r="C97" s="1"/>
      <c r="D97" s="1"/>
      <c r="E97" s="1"/>
      <c r="F97" s="1"/>
      <c r="G97" s="2"/>
      <c r="H97" s="2"/>
      <c r="I97" s="2"/>
      <c r="J97" s="12"/>
    </row>
    <row r="98" spans="1:10" ht="15.75">
      <c r="A98" s="13" t="s">
        <v>1</v>
      </c>
      <c r="B98" s="22"/>
      <c r="C98" s="23" t="s">
        <v>2</v>
      </c>
      <c r="D98" s="24" t="s">
        <v>37</v>
      </c>
      <c r="E98" s="25"/>
      <c r="F98" s="25"/>
      <c r="G98" s="26"/>
      <c r="H98" s="2"/>
      <c r="I98" s="2"/>
      <c r="J98" s="12"/>
    </row>
    <row r="99" spans="1:10" ht="15.75">
      <c r="A99" s="14" t="s">
        <v>3</v>
      </c>
      <c r="B99" s="22"/>
      <c r="C99" s="23" t="s">
        <v>4</v>
      </c>
      <c r="D99" s="24" t="s">
        <v>38</v>
      </c>
      <c r="E99" s="25"/>
      <c r="F99" s="25"/>
      <c r="G99" s="26"/>
      <c r="H99" s="2"/>
      <c r="I99" s="2"/>
      <c r="J99" s="12"/>
    </row>
    <row r="100" spans="1:10" ht="15.75">
      <c r="A100" s="13" t="s">
        <v>5</v>
      </c>
      <c r="B100" s="27"/>
      <c r="C100" s="23" t="s">
        <v>6</v>
      </c>
      <c r="D100" s="24">
        <f ca="1">TODAY()</f>
        <v>46149</v>
      </c>
      <c r="E100" s="25"/>
      <c r="F100" s="25"/>
      <c r="G100" s="26"/>
      <c r="H100" s="2"/>
      <c r="I100" s="2"/>
      <c r="J100" s="12"/>
    </row>
    <row r="101" spans="1:10" ht="15.75" thickBot="1">
      <c r="A101" s="15"/>
      <c r="B101" s="28"/>
      <c r="C101" s="29"/>
      <c r="D101" s="1"/>
      <c r="E101" s="1"/>
      <c r="F101" s="1"/>
      <c r="G101" s="2"/>
      <c r="H101" s="2"/>
      <c r="I101" s="2"/>
      <c r="J101" s="12"/>
    </row>
    <row r="102" spans="1:10" ht="32.25" thickBot="1">
      <c r="A102" s="30" t="s">
        <v>7</v>
      </c>
      <c r="B102" s="31" t="s">
        <v>8</v>
      </c>
      <c r="C102" s="32" t="s">
        <v>9</v>
      </c>
      <c r="D102" s="32" t="s">
        <v>10</v>
      </c>
      <c r="E102" s="31" t="s">
        <v>11</v>
      </c>
      <c r="F102" s="31" t="s">
        <v>12</v>
      </c>
      <c r="G102" s="33" t="s">
        <v>29</v>
      </c>
      <c r="H102" s="33" t="s">
        <v>28</v>
      </c>
      <c r="I102" s="33" t="s">
        <v>13</v>
      </c>
      <c r="J102" s="33" t="s">
        <v>14</v>
      </c>
    </row>
    <row r="103" spans="1:10" ht="185.25" customHeight="1">
      <c r="A103" s="36">
        <f>IF(C103=0,"",1+MAX(A$11:A95))</f>
        <v>37</v>
      </c>
      <c r="B103" s="8" t="s">
        <v>40</v>
      </c>
      <c r="C103" s="7">
        <v>714</v>
      </c>
      <c r="D103" s="7" t="s">
        <v>32</v>
      </c>
      <c r="E103" s="6">
        <v>0.1</v>
      </c>
      <c r="F103" s="4">
        <f t="shared" si="3"/>
        <v>785.4</v>
      </c>
      <c r="G103" s="18">
        <v>0</v>
      </c>
      <c r="H103" s="18">
        <v>0</v>
      </c>
      <c r="I103" s="18">
        <f t="shared" si="2"/>
        <v>0</v>
      </c>
      <c r="J103" s="35"/>
    </row>
    <row r="104" spans="1:10" ht="180.75" customHeight="1">
      <c r="A104" s="36">
        <f>IF(C104=0,"",1+MAX(A$11:A103))</f>
        <v>38</v>
      </c>
      <c r="B104" s="8" t="s">
        <v>39</v>
      </c>
      <c r="C104" s="7">
        <v>1061</v>
      </c>
      <c r="D104" s="7" t="s">
        <v>32</v>
      </c>
      <c r="E104" s="6">
        <v>0.1</v>
      </c>
      <c r="F104" s="4">
        <f t="shared" si="3"/>
        <v>1167.0999999999999</v>
      </c>
      <c r="G104" s="18">
        <v>0</v>
      </c>
      <c r="H104" s="18">
        <v>0</v>
      </c>
      <c r="I104" s="18">
        <f t="shared" si="2"/>
        <v>0</v>
      </c>
      <c r="J104" s="35"/>
    </row>
    <row r="105" spans="1:10" ht="44.25" customHeight="1">
      <c r="A105" s="79" t="s">
        <v>21</v>
      </c>
      <c r="B105" s="80"/>
      <c r="C105" s="80"/>
      <c r="D105" s="80"/>
      <c r="E105" s="80"/>
      <c r="F105" s="80"/>
      <c r="G105" s="80"/>
      <c r="H105" s="80"/>
      <c r="I105" s="80"/>
      <c r="J105" s="39">
        <f>SUM(I17:I104)</f>
        <v>0</v>
      </c>
    </row>
    <row r="106" spans="1:10" ht="37.5" customHeight="1">
      <c r="A106" s="76"/>
      <c r="B106" s="77"/>
      <c r="C106" s="77"/>
      <c r="D106" s="77"/>
      <c r="E106" s="77"/>
      <c r="F106" s="77"/>
      <c r="G106" s="77"/>
      <c r="H106" s="77"/>
      <c r="I106" s="77"/>
      <c r="J106" s="78"/>
    </row>
    <row r="107" spans="1:10" ht="36" customHeight="1">
      <c r="A107" s="81" t="s">
        <v>22</v>
      </c>
      <c r="B107" s="82"/>
      <c r="C107" s="82"/>
      <c r="D107" s="82"/>
      <c r="E107" s="82"/>
      <c r="F107" s="82"/>
      <c r="G107" s="82"/>
      <c r="H107" s="43"/>
      <c r="I107" s="44"/>
      <c r="J107" s="45">
        <f>SUM(J9:J106)</f>
        <v>0</v>
      </c>
    </row>
    <row r="108" spans="1:10" ht="36" customHeight="1">
      <c r="A108" s="83" t="s">
        <v>23</v>
      </c>
      <c r="B108" s="84"/>
      <c r="C108" s="84"/>
      <c r="D108" s="84"/>
      <c r="E108" s="84"/>
      <c r="F108" s="84"/>
      <c r="G108" s="84"/>
      <c r="H108" s="40"/>
      <c r="I108" s="41">
        <v>0.25</v>
      </c>
      <c r="J108" s="42">
        <f>J107*I108</f>
        <v>0</v>
      </c>
    </row>
    <row r="109" spans="1:10" ht="36" customHeight="1">
      <c r="A109" s="85" t="s">
        <v>24</v>
      </c>
      <c r="B109" s="86"/>
      <c r="C109" s="86"/>
      <c r="D109" s="86"/>
      <c r="E109" s="86"/>
      <c r="F109" s="86"/>
      <c r="G109" s="86"/>
      <c r="H109" s="46"/>
      <c r="I109" s="47">
        <v>7.0000000000000007E-2</v>
      </c>
      <c r="J109" s="48">
        <f>J107*I109</f>
        <v>0</v>
      </c>
    </row>
    <row r="110" spans="1:10" ht="36" customHeight="1">
      <c r="A110" s="87" t="s">
        <v>25</v>
      </c>
      <c r="B110" s="88"/>
      <c r="C110" s="88"/>
      <c r="D110" s="88"/>
      <c r="E110" s="88"/>
      <c r="F110" s="88"/>
      <c r="G110" s="88"/>
      <c r="H110" s="49"/>
      <c r="I110" s="50">
        <v>0.05</v>
      </c>
      <c r="J110" s="51">
        <f>J107*I110</f>
        <v>0</v>
      </c>
    </row>
    <row r="111" spans="1:10" ht="36" customHeight="1" thickBot="1">
      <c r="A111" s="74" t="s">
        <v>26</v>
      </c>
      <c r="B111" s="75"/>
      <c r="C111" s="75"/>
      <c r="D111" s="75"/>
      <c r="E111" s="75"/>
      <c r="F111" s="75"/>
      <c r="G111" s="75"/>
      <c r="H111" s="52"/>
      <c r="I111" s="53"/>
      <c r="J111" s="54">
        <f>SUM(J107:J110)</f>
        <v>0</v>
      </c>
    </row>
    <row r="112" spans="1:10" ht="15.75" thickBot="1"/>
    <row r="113" spans="1:10" ht="21.75" thickBot="1">
      <c r="A113" s="62" t="s">
        <v>0</v>
      </c>
      <c r="B113" s="94"/>
      <c r="C113" s="94"/>
      <c r="D113" s="94"/>
      <c r="E113" s="94"/>
      <c r="F113" s="94"/>
      <c r="G113" s="94"/>
      <c r="H113" s="94"/>
      <c r="I113" s="94"/>
      <c r="J113" s="95"/>
    </row>
    <row r="114" spans="1:10">
      <c r="A114" s="11"/>
      <c r="B114" s="21"/>
      <c r="C114" s="1"/>
      <c r="D114" s="1"/>
      <c r="E114" s="1"/>
      <c r="F114" s="1"/>
      <c r="G114" s="2"/>
      <c r="H114" s="2"/>
      <c r="I114" s="2"/>
      <c r="J114" s="12"/>
    </row>
    <row r="115" spans="1:10" ht="15.75">
      <c r="A115" s="13" t="s">
        <v>1</v>
      </c>
      <c r="B115" s="22"/>
      <c r="C115" s="23" t="s">
        <v>2</v>
      </c>
      <c r="D115" s="24" t="s">
        <v>63</v>
      </c>
      <c r="E115" s="25"/>
      <c r="F115" s="25"/>
      <c r="G115" s="26"/>
      <c r="H115" s="2"/>
      <c r="I115" s="2"/>
      <c r="J115" s="12"/>
    </row>
    <row r="116" spans="1:10" ht="15.75">
      <c r="A116" s="14" t="s">
        <v>3</v>
      </c>
      <c r="B116" s="22"/>
      <c r="C116" s="23" t="s">
        <v>4</v>
      </c>
      <c r="D116" s="24" t="s">
        <v>64</v>
      </c>
      <c r="E116" s="25"/>
      <c r="F116" s="25"/>
      <c r="G116" s="26"/>
      <c r="H116" s="2"/>
      <c r="I116" s="2"/>
      <c r="J116" s="12"/>
    </row>
    <row r="117" spans="1:10" ht="15.75">
      <c r="A117" s="13" t="s">
        <v>5</v>
      </c>
      <c r="B117" s="27"/>
      <c r="C117" s="23" t="s">
        <v>6</v>
      </c>
      <c r="D117" s="24">
        <f ca="1">TODAY()</f>
        <v>46149</v>
      </c>
      <c r="E117" s="25"/>
      <c r="F117" s="25"/>
      <c r="G117" s="26"/>
      <c r="H117" s="2"/>
      <c r="I117" s="2"/>
      <c r="J117" s="12"/>
    </row>
    <row r="118" spans="1:10" ht="15.75" thickBot="1">
      <c r="A118" s="15"/>
      <c r="B118" s="28"/>
      <c r="C118" s="29"/>
      <c r="D118" s="1"/>
      <c r="E118" s="1"/>
      <c r="F118" s="1"/>
      <c r="G118" s="2"/>
      <c r="H118" s="2"/>
      <c r="I118" s="2"/>
      <c r="J118" s="12"/>
    </row>
    <row r="119" spans="1:10" ht="32.25" thickBot="1">
      <c r="A119" s="89" t="s">
        <v>7</v>
      </c>
      <c r="B119" s="90" t="s">
        <v>8</v>
      </c>
      <c r="C119" s="91" t="s">
        <v>9</v>
      </c>
      <c r="D119" s="91" t="s">
        <v>10</v>
      </c>
      <c r="E119" s="90" t="s">
        <v>11</v>
      </c>
      <c r="F119" s="90" t="s">
        <v>12</v>
      </c>
      <c r="G119" s="92" t="s">
        <v>29</v>
      </c>
      <c r="H119" s="92" t="s">
        <v>28</v>
      </c>
      <c r="I119" s="92" t="s">
        <v>13</v>
      </c>
      <c r="J119" s="93" t="s">
        <v>14</v>
      </c>
    </row>
    <row r="120" spans="1:10" ht="15.75">
      <c r="A120" s="96" t="s">
        <v>15</v>
      </c>
      <c r="B120" s="97"/>
      <c r="C120" s="97"/>
      <c r="D120" s="97"/>
      <c r="E120" s="97"/>
      <c r="F120" s="97"/>
      <c r="G120" s="97"/>
      <c r="H120" s="97"/>
      <c r="I120" s="97"/>
      <c r="J120" s="98"/>
    </row>
    <row r="121" spans="1:10" ht="15.75">
      <c r="A121" s="34">
        <f>0+1</f>
        <v>1</v>
      </c>
      <c r="B121" s="17" t="s">
        <v>16</v>
      </c>
      <c r="C121" s="16">
        <v>1</v>
      </c>
      <c r="D121" s="16" t="s">
        <v>27</v>
      </c>
      <c r="E121" s="3">
        <v>0</v>
      </c>
      <c r="F121" s="4">
        <f>(E121*C121)+C121</f>
        <v>1</v>
      </c>
      <c r="G121" s="18">
        <v>0</v>
      </c>
      <c r="H121" s="18"/>
      <c r="I121" s="18">
        <f>(G121)*C121</f>
        <v>0</v>
      </c>
      <c r="J121" s="35"/>
    </row>
    <row r="122" spans="1:10" ht="15.75">
      <c r="A122" s="34">
        <f t="shared" ref="A122:A125" si="4">A121+1</f>
        <v>2</v>
      </c>
      <c r="B122" s="17" t="s">
        <v>17</v>
      </c>
      <c r="C122" s="16">
        <v>1</v>
      </c>
      <c r="D122" s="16" t="s">
        <v>27</v>
      </c>
      <c r="E122" s="3">
        <v>0</v>
      </c>
      <c r="F122" s="4">
        <f>(E122*C122)+C122</f>
        <v>1</v>
      </c>
      <c r="G122" s="18">
        <v>0</v>
      </c>
      <c r="H122" s="18"/>
      <c r="I122" s="18">
        <f>(G122)*C122</f>
        <v>0</v>
      </c>
      <c r="J122" s="35"/>
    </row>
    <row r="123" spans="1:10" ht="15.75">
      <c r="A123" s="34">
        <f t="shared" si="4"/>
        <v>3</v>
      </c>
      <c r="B123" s="19" t="s">
        <v>18</v>
      </c>
      <c r="C123" s="20">
        <v>1</v>
      </c>
      <c r="D123" s="16" t="s">
        <v>27</v>
      </c>
      <c r="E123" s="3">
        <v>0</v>
      </c>
      <c r="F123" s="4">
        <f>(E123*C123)+C123</f>
        <v>1</v>
      </c>
      <c r="G123" s="18">
        <v>0</v>
      </c>
      <c r="H123" s="18"/>
      <c r="I123" s="18">
        <f>(G123)*C123</f>
        <v>0</v>
      </c>
      <c r="J123" s="35"/>
    </row>
    <row r="124" spans="1:10" ht="15.75">
      <c r="A124" s="34">
        <f t="shared" si="4"/>
        <v>4</v>
      </c>
      <c r="B124" s="17" t="s">
        <v>19</v>
      </c>
      <c r="C124" s="16">
        <v>1</v>
      </c>
      <c r="D124" s="16" t="s">
        <v>27</v>
      </c>
      <c r="E124" s="3">
        <v>0</v>
      </c>
      <c r="F124" s="4">
        <f>(E124*C124)+C124</f>
        <v>1</v>
      </c>
      <c r="G124" s="18">
        <v>0</v>
      </c>
      <c r="H124" s="18"/>
      <c r="I124" s="18">
        <f>(G124)*C124</f>
        <v>0</v>
      </c>
      <c r="J124" s="35"/>
    </row>
    <row r="125" spans="1:10" ht="15.75">
      <c r="A125" s="34">
        <f t="shared" si="4"/>
        <v>5</v>
      </c>
      <c r="B125" s="17" t="s">
        <v>20</v>
      </c>
      <c r="C125" s="16">
        <v>1</v>
      </c>
      <c r="D125" s="16" t="s">
        <v>27</v>
      </c>
      <c r="E125" s="3">
        <v>0</v>
      </c>
      <c r="F125" s="4">
        <f>(E125*C125)+C125</f>
        <v>1</v>
      </c>
      <c r="G125" s="18">
        <v>0</v>
      </c>
      <c r="H125" s="18"/>
      <c r="I125" s="18">
        <f>(G125)*C125</f>
        <v>0</v>
      </c>
      <c r="J125" s="35"/>
    </row>
    <row r="126" spans="1:10" ht="15.75">
      <c r="A126" s="99" t="s">
        <v>62</v>
      </c>
      <c r="B126" s="100"/>
      <c r="C126" s="100"/>
      <c r="D126" s="100"/>
      <c r="E126" s="100"/>
      <c r="F126" s="100"/>
      <c r="G126" s="100"/>
      <c r="H126" s="100"/>
      <c r="I126" s="100"/>
      <c r="J126" s="101">
        <f>SUM(I121:I125)</f>
        <v>0</v>
      </c>
    </row>
    <row r="127" spans="1:10">
      <c r="A127" s="76"/>
      <c r="B127" s="77"/>
      <c r="C127" s="77"/>
      <c r="D127" s="77"/>
      <c r="E127" s="77"/>
      <c r="F127" s="77"/>
      <c r="G127" s="77"/>
      <c r="H127" s="77"/>
      <c r="I127" s="77"/>
      <c r="J127" s="78"/>
    </row>
    <row r="128" spans="1:10" ht="15.75">
      <c r="A128" s="102" t="s">
        <v>30</v>
      </c>
      <c r="B128" s="100"/>
      <c r="C128" s="100"/>
      <c r="D128" s="100"/>
      <c r="E128" s="100"/>
      <c r="F128" s="100"/>
      <c r="G128" s="100"/>
      <c r="H128" s="100"/>
      <c r="I128" s="100"/>
      <c r="J128" s="103"/>
    </row>
    <row r="129" spans="1:10" ht="15.75">
      <c r="A129" s="36" t="str">
        <f>IF(C129=0,"",1+MAX(A$11:A128))</f>
        <v/>
      </c>
      <c r="B129" s="104" t="s">
        <v>30</v>
      </c>
      <c r="C129" s="105"/>
      <c r="D129" s="105"/>
      <c r="E129" s="3"/>
      <c r="F129" s="4"/>
      <c r="G129" s="5"/>
      <c r="H129" s="5"/>
      <c r="I129" s="5"/>
      <c r="J129" s="35"/>
    </row>
    <row r="130" spans="1:10" ht="15.75">
      <c r="A130" s="36" t="str">
        <f>IF(C130=0,"",1+MAX(A$11:A129))</f>
        <v/>
      </c>
      <c r="B130" s="106" t="s">
        <v>65</v>
      </c>
      <c r="C130" s="105"/>
      <c r="D130" s="105"/>
      <c r="E130" s="6"/>
      <c r="F130" s="4"/>
      <c r="G130" s="18"/>
      <c r="H130" s="18"/>
      <c r="I130" s="18"/>
      <c r="J130" s="35"/>
    </row>
    <row r="131" spans="1:10" ht="126">
      <c r="A131" s="36">
        <f>IF(C131=0,"",1+MAX(A$11:A130))</f>
        <v>39</v>
      </c>
      <c r="B131" s="107" t="s">
        <v>66</v>
      </c>
      <c r="C131" s="105">
        <v>1896</v>
      </c>
      <c r="D131" s="105" t="s">
        <v>32</v>
      </c>
      <c r="E131" s="6">
        <v>0.1</v>
      </c>
      <c r="F131" s="4">
        <f t="shared" ref="F131:F157" si="5">(E131*C131)+C131</f>
        <v>2085.6</v>
      </c>
      <c r="G131" s="18">
        <v>0</v>
      </c>
      <c r="H131" s="18">
        <v>0</v>
      </c>
      <c r="I131" s="18">
        <f t="shared" ref="I131:I157" si="6">(G131+H131)*F131</f>
        <v>0</v>
      </c>
      <c r="J131" s="35"/>
    </row>
    <row r="132" spans="1:10" ht="110.25">
      <c r="A132" s="36">
        <f>IF(C132=0,"",1+MAX(A$11:A131))</f>
        <v>40</v>
      </c>
      <c r="B132" s="107" t="s">
        <v>67</v>
      </c>
      <c r="C132" s="105">
        <v>1008</v>
      </c>
      <c r="D132" s="105" t="s">
        <v>32</v>
      </c>
      <c r="E132" s="6">
        <v>0.1</v>
      </c>
      <c r="F132" s="4">
        <f t="shared" si="5"/>
        <v>1108.8</v>
      </c>
      <c r="G132" s="18">
        <v>0</v>
      </c>
      <c r="H132" s="18">
        <v>0</v>
      </c>
      <c r="I132" s="18">
        <f t="shared" si="6"/>
        <v>0</v>
      </c>
      <c r="J132" s="35"/>
    </row>
    <row r="133" spans="1:10" ht="110.25">
      <c r="A133" s="36">
        <f>IF(C133=0,"",1+MAX(A$11:A132))</f>
        <v>41</v>
      </c>
      <c r="B133" s="107" t="s">
        <v>68</v>
      </c>
      <c r="C133" s="105">
        <v>11568</v>
      </c>
      <c r="D133" s="105" t="s">
        <v>32</v>
      </c>
      <c r="E133" s="6">
        <v>0.1</v>
      </c>
      <c r="F133" s="4">
        <f t="shared" si="5"/>
        <v>12724.8</v>
      </c>
      <c r="G133" s="18">
        <v>0</v>
      </c>
      <c r="H133" s="18">
        <v>0</v>
      </c>
      <c r="I133" s="18">
        <f t="shared" si="6"/>
        <v>0</v>
      </c>
      <c r="J133" s="35"/>
    </row>
    <row r="134" spans="1:10" ht="126.75" thickBot="1">
      <c r="A134" s="36">
        <f>IF(C134=0,"",1+MAX(A$11:A133))</f>
        <v>42</v>
      </c>
      <c r="B134" s="107" t="s">
        <v>69</v>
      </c>
      <c r="C134" s="105">
        <v>2064</v>
      </c>
      <c r="D134" s="105" t="s">
        <v>32</v>
      </c>
      <c r="E134" s="6">
        <v>0.1</v>
      </c>
      <c r="F134" s="4">
        <f t="shared" si="5"/>
        <v>2270.4</v>
      </c>
      <c r="G134" s="18">
        <v>0</v>
      </c>
      <c r="H134" s="18">
        <v>0</v>
      </c>
      <c r="I134" s="18">
        <f t="shared" si="6"/>
        <v>0</v>
      </c>
      <c r="J134" s="35"/>
    </row>
    <row r="135" spans="1:10" ht="21.75" thickBot="1">
      <c r="A135" s="62" t="s">
        <v>0</v>
      </c>
      <c r="B135" s="94"/>
      <c r="C135" s="94"/>
      <c r="D135" s="94"/>
      <c r="E135" s="94"/>
      <c r="F135" s="94"/>
      <c r="G135" s="94"/>
      <c r="H135" s="94"/>
      <c r="I135" s="94"/>
      <c r="J135" s="95"/>
    </row>
    <row r="136" spans="1:10">
      <c r="A136" s="11"/>
      <c r="B136" s="21"/>
      <c r="C136" s="1"/>
      <c r="D136" s="1"/>
      <c r="E136" s="1"/>
      <c r="F136" s="1"/>
      <c r="G136" s="2"/>
      <c r="H136" s="2"/>
      <c r="I136" s="2"/>
      <c r="J136" s="12"/>
    </row>
    <row r="137" spans="1:10" ht="15.75">
      <c r="A137" s="13" t="s">
        <v>1</v>
      </c>
      <c r="B137" s="22"/>
      <c r="C137" s="23" t="s">
        <v>2</v>
      </c>
      <c r="D137" s="24" t="s">
        <v>63</v>
      </c>
      <c r="E137" s="25"/>
      <c r="F137" s="25"/>
      <c r="G137" s="26"/>
      <c r="H137" s="2"/>
      <c r="I137" s="2"/>
      <c r="J137" s="12"/>
    </row>
    <row r="138" spans="1:10" ht="15.75">
      <c r="A138" s="14" t="s">
        <v>3</v>
      </c>
      <c r="B138" s="22"/>
      <c r="C138" s="23" t="s">
        <v>4</v>
      </c>
      <c r="D138" s="24" t="s">
        <v>64</v>
      </c>
      <c r="E138" s="25"/>
      <c r="F138" s="25"/>
      <c r="G138" s="26"/>
      <c r="H138" s="2"/>
      <c r="I138" s="2"/>
      <c r="J138" s="12"/>
    </row>
    <row r="139" spans="1:10" ht="15.75">
      <c r="A139" s="13" t="s">
        <v>5</v>
      </c>
      <c r="B139" s="27"/>
      <c r="C139" s="23" t="s">
        <v>6</v>
      </c>
      <c r="D139" s="24">
        <f ca="1">TODAY()</f>
        <v>46149</v>
      </c>
      <c r="E139" s="25"/>
      <c r="F139" s="25"/>
      <c r="G139" s="26"/>
      <c r="H139" s="2"/>
      <c r="I139" s="2"/>
      <c r="J139" s="12"/>
    </row>
    <row r="140" spans="1:10" ht="15.75" thickBot="1">
      <c r="A140" s="15"/>
      <c r="B140" s="28"/>
      <c r="C140" s="29"/>
      <c r="D140" s="1"/>
      <c r="E140" s="1"/>
      <c r="F140" s="1"/>
      <c r="G140" s="2"/>
      <c r="H140" s="2"/>
      <c r="I140" s="2"/>
      <c r="J140" s="12"/>
    </row>
    <row r="141" spans="1:10" ht="32.25" thickBot="1">
      <c r="A141" s="89" t="s">
        <v>7</v>
      </c>
      <c r="B141" s="90" t="s">
        <v>8</v>
      </c>
      <c r="C141" s="91" t="s">
        <v>9</v>
      </c>
      <c r="D141" s="91" t="s">
        <v>10</v>
      </c>
      <c r="E141" s="90" t="s">
        <v>11</v>
      </c>
      <c r="F141" s="90" t="s">
        <v>12</v>
      </c>
      <c r="G141" s="92" t="s">
        <v>29</v>
      </c>
      <c r="H141" s="92" t="s">
        <v>28</v>
      </c>
      <c r="I141" s="92" t="s">
        <v>13</v>
      </c>
      <c r="J141" s="93" t="s">
        <v>14</v>
      </c>
    </row>
    <row r="142" spans="1:10" ht="15.75">
      <c r="A142" s="36" t="str">
        <f>IF(C142=0,"",1+MAX(A$11:A134))</f>
        <v/>
      </c>
      <c r="B142" s="106" t="s">
        <v>70</v>
      </c>
      <c r="C142" s="105"/>
      <c r="D142" s="105"/>
      <c r="E142" s="6"/>
      <c r="F142" s="4"/>
      <c r="G142" s="18"/>
      <c r="H142" s="18"/>
      <c r="I142" s="18"/>
      <c r="J142" s="35"/>
    </row>
    <row r="143" spans="1:10" ht="126">
      <c r="A143" s="36">
        <f>IF(C143=0,"",1+MAX(A$11:A142))</f>
        <v>43</v>
      </c>
      <c r="B143" s="107" t="s">
        <v>71</v>
      </c>
      <c r="C143" s="105">
        <v>2248</v>
      </c>
      <c r="D143" s="105" t="s">
        <v>32</v>
      </c>
      <c r="E143" s="6">
        <v>0.1</v>
      </c>
      <c r="F143" s="4">
        <f t="shared" si="5"/>
        <v>2472.8000000000002</v>
      </c>
      <c r="G143" s="18">
        <v>0</v>
      </c>
      <c r="H143" s="18">
        <v>0</v>
      </c>
      <c r="I143" s="18">
        <f t="shared" si="6"/>
        <v>0</v>
      </c>
      <c r="J143" s="35"/>
    </row>
    <row r="144" spans="1:10" ht="110.25">
      <c r="A144" s="36">
        <f>IF(C144=0,"",1+MAX(A$11:A143))</f>
        <v>44</v>
      </c>
      <c r="B144" s="107" t="s">
        <v>67</v>
      </c>
      <c r="C144" s="105">
        <v>1200</v>
      </c>
      <c r="D144" s="105" t="s">
        <v>32</v>
      </c>
      <c r="E144" s="6">
        <v>0.1</v>
      </c>
      <c r="F144" s="4">
        <f t="shared" si="5"/>
        <v>1320</v>
      </c>
      <c r="G144" s="18">
        <v>0</v>
      </c>
      <c r="H144" s="18">
        <v>0</v>
      </c>
      <c r="I144" s="18">
        <f t="shared" si="6"/>
        <v>0</v>
      </c>
      <c r="J144" s="35"/>
    </row>
    <row r="145" spans="1:10" ht="110.25">
      <c r="A145" s="36">
        <f>IF(C145=0,"",1+MAX(A$11:A144))</f>
        <v>45</v>
      </c>
      <c r="B145" s="107" t="s">
        <v>72</v>
      </c>
      <c r="C145" s="105">
        <v>14168</v>
      </c>
      <c r="D145" s="105" t="s">
        <v>32</v>
      </c>
      <c r="E145" s="6">
        <v>0.1</v>
      </c>
      <c r="F145" s="4">
        <f t="shared" si="5"/>
        <v>15584.8</v>
      </c>
      <c r="G145" s="18">
        <v>0</v>
      </c>
      <c r="H145" s="18">
        <v>0</v>
      </c>
      <c r="I145" s="18">
        <f t="shared" si="6"/>
        <v>0</v>
      </c>
      <c r="J145" s="35"/>
    </row>
    <row r="146" spans="1:10" ht="126">
      <c r="A146" s="36">
        <f>IF(C146=0,"",1+MAX(A$11:A145))</f>
        <v>46</v>
      </c>
      <c r="B146" s="107" t="s">
        <v>69</v>
      </c>
      <c r="C146" s="105">
        <v>2536</v>
      </c>
      <c r="D146" s="105" t="s">
        <v>32</v>
      </c>
      <c r="E146" s="6">
        <v>0.1</v>
      </c>
      <c r="F146" s="4">
        <f t="shared" si="5"/>
        <v>2789.6</v>
      </c>
      <c r="G146" s="18">
        <v>0</v>
      </c>
      <c r="H146" s="18">
        <v>0</v>
      </c>
      <c r="I146" s="18">
        <f t="shared" si="6"/>
        <v>0</v>
      </c>
      <c r="J146" s="35"/>
    </row>
    <row r="147" spans="1:10" ht="15.75">
      <c r="A147" s="36" t="str">
        <f>IF(C147=0,"",1+MAX(A$11:A146))</f>
        <v/>
      </c>
      <c r="B147" s="106" t="s">
        <v>33</v>
      </c>
      <c r="C147" s="105"/>
      <c r="D147" s="105"/>
      <c r="E147" s="6"/>
      <c r="F147" s="4"/>
      <c r="G147" s="18"/>
      <c r="H147" s="18"/>
      <c r="I147" s="18"/>
      <c r="J147" s="35"/>
    </row>
    <row r="148" spans="1:10" ht="126.75" thickBot="1">
      <c r="A148" s="36">
        <f>IF(C148=0,"",1+MAX(A$11:A147))</f>
        <v>47</v>
      </c>
      <c r="B148" s="107" t="s">
        <v>71</v>
      </c>
      <c r="C148" s="105">
        <v>2376</v>
      </c>
      <c r="D148" s="105" t="s">
        <v>32</v>
      </c>
      <c r="E148" s="6">
        <v>0.1</v>
      </c>
      <c r="F148" s="4">
        <f t="shared" si="5"/>
        <v>2613.6</v>
      </c>
      <c r="G148" s="18">
        <v>0</v>
      </c>
      <c r="H148" s="18">
        <v>0</v>
      </c>
      <c r="I148" s="18">
        <f t="shared" si="6"/>
        <v>0</v>
      </c>
      <c r="J148" s="35"/>
    </row>
    <row r="149" spans="1:10" ht="21.75" thickBot="1">
      <c r="A149" s="62" t="s">
        <v>0</v>
      </c>
      <c r="B149" s="94"/>
      <c r="C149" s="94"/>
      <c r="D149" s="94"/>
      <c r="E149" s="94"/>
      <c r="F149" s="94"/>
      <c r="G149" s="94"/>
      <c r="H149" s="94"/>
      <c r="I149" s="94"/>
      <c r="J149" s="95"/>
    </row>
    <row r="150" spans="1:10">
      <c r="A150" s="11"/>
      <c r="B150" s="21"/>
      <c r="C150" s="1"/>
      <c r="D150" s="1"/>
      <c r="E150" s="1"/>
      <c r="F150" s="1"/>
      <c r="G150" s="2"/>
      <c r="H150" s="2"/>
      <c r="I150" s="2"/>
      <c r="J150" s="12"/>
    </row>
    <row r="151" spans="1:10" ht="15.75">
      <c r="A151" s="13" t="s">
        <v>1</v>
      </c>
      <c r="B151" s="22"/>
      <c r="C151" s="23" t="s">
        <v>2</v>
      </c>
      <c r="D151" s="24" t="s">
        <v>63</v>
      </c>
      <c r="E151" s="25"/>
      <c r="F151" s="25"/>
      <c r="G151" s="26"/>
      <c r="H151" s="2"/>
      <c r="I151" s="2"/>
      <c r="J151" s="12"/>
    </row>
    <row r="152" spans="1:10" ht="15.75">
      <c r="A152" s="14" t="s">
        <v>3</v>
      </c>
      <c r="B152" s="22"/>
      <c r="C152" s="23" t="s">
        <v>4</v>
      </c>
      <c r="D152" s="24" t="s">
        <v>64</v>
      </c>
      <c r="E152" s="25"/>
      <c r="F152" s="25"/>
      <c r="G152" s="26"/>
      <c r="H152" s="2"/>
      <c r="I152" s="2"/>
      <c r="J152" s="12"/>
    </row>
    <row r="153" spans="1:10" ht="15.75">
      <c r="A153" s="13" t="s">
        <v>5</v>
      </c>
      <c r="B153" s="27"/>
      <c r="C153" s="23" t="s">
        <v>6</v>
      </c>
      <c r="D153" s="24">
        <f ca="1">TODAY()</f>
        <v>46149</v>
      </c>
      <c r="E153" s="25"/>
      <c r="F153" s="25"/>
      <c r="G153" s="26"/>
      <c r="H153" s="2"/>
      <c r="I153" s="2"/>
      <c r="J153" s="12"/>
    </row>
    <row r="154" spans="1:10" ht="15.75" thickBot="1">
      <c r="A154" s="15"/>
      <c r="B154" s="28"/>
      <c r="C154" s="29"/>
      <c r="D154" s="1"/>
      <c r="E154" s="1"/>
      <c r="F154" s="1"/>
      <c r="G154" s="2"/>
      <c r="H154" s="2"/>
      <c r="I154" s="2"/>
      <c r="J154" s="12"/>
    </row>
    <row r="155" spans="1:10" ht="32.25" thickBot="1">
      <c r="A155" s="89" t="s">
        <v>7</v>
      </c>
      <c r="B155" s="90" t="s">
        <v>8</v>
      </c>
      <c r="C155" s="91" t="s">
        <v>9</v>
      </c>
      <c r="D155" s="91" t="s">
        <v>10</v>
      </c>
      <c r="E155" s="90" t="s">
        <v>11</v>
      </c>
      <c r="F155" s="90" t="s">
        <v>12</v>
      </c>
      <c r="G155" s="92" t="s">
        <v>29</v>
      </c>
      <c r="H155" s="92" t="s">
        <v>28</v>
      </c>
      <c r="I155" s="92" t="s">
        <v>13</v>
      </c>
      <c r="J155" s="93" t="s">
        <v>14</v>
      </c>
    </row>
    <row r="156" spans="1:10" ht="164.25" customHeight="1">
      <c r="A156" s="36">
        <f>IF(C156=0,"",1+MAX(A$11:A155))</f>
        <v>48</v>
      </c>
      <c r="B156" s="107" t="s">
        <v>68</v>
      </c>
      <c r="C156" s="105">
        <v>15312</v>
      </c>
      <c r="D156" s="105" t="s">
        <v>32</v>
      </c>
      <c r="E156" s="6">
        <v>0.1</v>
      </c>
      <c r="F156" s="4">
        <f t="shared" si="5"/>
        <v>16843.2</v>
      </c>
      <c r="G156" s="18">
        <v>0</v>
      </c>
      <c r="H156" s="18">
        <v>0</v>
      </c>
      <c r="I156" s="18">
        <f t="shared" si="6"/>
        <v>0</v>
      </c>
      <c r="J156" s="35"/>
    </row>
    <row r="157" spans="1:10" ht="175.5" customHeight="1">
      <c r="A157" s="36">
        <f>IF(C157=0,"",1+MAX(A$11:A156))</f>
        <v>49</v>
      </c>
      <c r="B157" s="107" t="s">
        <v>69</v>
      </c>
      <c r="C157" s="105">
        <v>2728</v>
      </c>
      <c r="D157" s="105" t="s">
        <v>32</v>
      </c>
      <c r="E157" s="6">
        <v>0.1</v>
      </c>
      <c r="F157" s="4">
        <f t="shared" si="5"/>
        <v>3000.8</v>
      </c>
      <c r="G157" s="18">
        <v>0</v>
      </c>
      <c r="H157" s="18">
        <v>0</v>
      </c>
      <c r="I157" s="18">
        <f t="shared" si="6"/>
        <v>0</v>
      </c>
      <c r="J157" s="35"/>
    </row>
    <row r="158" spans="1:10" ht="49.5" customHeight="1">
      <c r="A158" s="79" t="s">
        <v>21</v>
      </c>
      <c r="B158" s="80"/>
      <c r="C158" s="80"/>
      <c r="D158" s="80"/>
      <c r="E158" s="80"/>
      <c r="F158" s="80"/>
      <c r="G158" s="80"/>
      <c r="H158" s="80"/>
      <c r="I158" s="80"/>
      <c r="J158" s="108">
        <f>SUM(I129:I157)</f>
        <v>0</v>
      </c>
    </row>
    <row r="159" spans="1:10" ht="32.25" customHeight="1">
      <c r="A159" s="76"/>
      <c r="B159" s="77"/>
      <c r="C159" s="77"/>
      <c r="D159" s="77"/>
      <c r="E159" s="77"/>
      <c r="F159" s="77"/>
      <c r="G159" s="77"/>
      <c r="H159" s="77"/>
      <c r="I159" s="77"/>
      <c r="J159" s="78"/>
    </row>
    <row r="160" spans="1:10" ht="48" customHeight="1">
      <c r="A160" s="109" t="s">
        <v>22</v>
      </c>
      <c r="B160" s="110"/>
      <c r="C160" s="110"/>
      <c r="D160" s="110"/>
      <c r="E160" s="110"/>
      <c r="F160" s="110"/>
      <c r="G160" s="110"/>
      <c r="H160" s="111"/>
      <c r="I160" s="112"/>
      <c r="J160" s="113">
        <f>SUM(J121:J159)</f>
        <v>0</v>
      </c>
    </row>
    <row r="161" spans="1:10" ht="48" customHeight="1">
      <c r="A161" s="114" t="s">
        <v>23</v>
      </c>
      <c r="B161" s="115"/>
      <c r="C161" s="115"/>
      <c r="D161" s="115"/>
      <c r="E161" s="115"/>
      <c r="F161" s="115"/>
      <c r="G161" s="115"/>
      <c r="H161" s="116"/>
      <c r="I161" s="117">
        <v>0.25</v>
      </c>
      <c r="J161" s="118">
        <f>J160*I161</f>
        <v>0</v>
      </c>
    </row>
    <row r="162" spans="1:10" ht="48" customHeight="1">
      <c r="A162" s="109" t="s">
        <v>24</v>
      </c>
      <c r="B162" s="110"/>
      <c r="C162" s="110"/>
      <c r="D162" s="110"/>
      <c r="E162" s="110"/>
      <c r="F162" s="110"/>
      <c r="G162" s="110"/>
      <c r="H162" s="111"/>
      <c r="I162" s="119">
        <v>7.0000000000000007E-2</v>
      </c>
      <c r="J162" s="113">
        <f>J160*I162</f>
        <v>0</v>
      </c>
    </row>
    <row r="163" spans="1:10" ht="48" customHeight="1">
      <c r="A163" s="114" t="s">
        <v>25</v>
      </c>
      <c r="B163" s="115"/>
      <c r="C163" s="115"/>
      <c r="D163" s="115"/>
      <c r="E163" s="115"/>
      <c r="F163" s="115"/>
      <c r="G163" s="115"/>
      <c r="H163" s="116"/>
      <c r="I163" s="117">
        <v>0.05</v>
      </c>
      <c r="J163" s="118">
        <f>J160*I163</f>
        <v>0</v>
      </c>
    </row>
    <row r="164" spans="1:10" ht="40.5" customHeight="1">
      <c r="A164" s="120"/>
      <c r="B164" s="121"/>
      <c r="C164" s="121"/>
      <c r="D164" s="121"/>
      <c r="E164" s="121"/>
      <c r="F164" s="121"/>
      <c r="G164" s="121"/>
      <c r="H164" s="121"/>
      <c r="I164" s="121"/>
      <c r="J164" s="122"/>
    </row>
    <row r="165" spans="1:10" ht="48" customHeight="1" thickBot="1">
      <c r="A165" s="123" t="s">
        <v>26</v>
      </c>
      <c r="B165" s="124"/>
      <c r="C165" s="124"/>
      <c r="D165" s="124"/>
      <c r="E165" s="124"/>
      <c r="F165" s="124"/>
      <c r="G165" s="124"/>
      <c r="H165" s="125"/>
      <c r="I165" s="126"/>
      <c r="J165" s="127">
        <f>SUM(J160:J163)</f>
        <v>0</v>
      </c>
    </row>
  </sheetData>
  <mergeCells count="33">
    <mergeCell ref="A161:G161"/>
    <mergeCell ref="A162:G162"/>
    <mergeCell ref="A163:G163"/>
    <mergeCell ref="A164:J164"/>
    <mergeCell ref="A165:G165"/>
    <mergeCell ref="A135:J135"/>
    <mergeCell ref="A149:J149"/>
    <mergeCell ref="A158:I158"/>
    <mergeCell ref="A159:J159"/>
    <mergeCell ref="A160:G160"/>
    <mergeCell ref="A113:J113"/>
    <mergeCell ref="A120:J120"/>
    <mergeCell ref="A126:I126"/>
    <mergeCell ref="A127:J127"/>
    <mergeCell ref="A128:J128"/>
    <mergeCell ref="A111:G111"/>
    <mergeCell ref="A72:J72"/>
    <mergeCell ref="A96:J96"/>
    <mergeCell ref="A106:J106"/>
    <mergeCell ref="A105:I105"/>
    <mergeCell ref="A107:G107"/>
    <mergeCell ref="A108:G108"/>
    <mergeCell ref="A109:G109"/>
    <mergeCell ref="A110:G110"/>
    <mergeCell ref="A35:J35"/>
    <mergeCell ref="A48:J48"/>
    <mergeCell ref="A59:J59"/>
    <mergeCell ref="A84:J84"/>
    <mergeCell ref="A1:J1"/>
    <mergeCell ref="A8:J8"/>
    <mergeCell ref="A14:I14"/>
    <mergeCell ref="A16:J16"/>
    <mergeCell ref="A23:J23"/>
  </mergeCells>
  <pageMargins left="0.7" right="0.7" top="0.75" bottom="0.75" header="0.3" footer="0.3"/>
  <pageSetup scale="62" fitToHeight="0" orientation="landscape" r:id="rId1"/>
  <headerFooter>
    <oddHeader>&amp;C
&amp;G</oddHeader>
  </headerFooter>
  <rowBreaks count="10" manualBreakCount="10">
    <brk id="22" max="9" man="1"/>
    <brk id="34" max="9" man="1"/>
    <brk id="47" max="9" man="1"/>
    <brk id="58" max="9" man="1"/>
    <brk id="71" max="9" man="1"/>
    <brk id="83" max="9" man="1"/>
    <brk id="95" max="9" man="1"/>
    <brk id="111" max="9" man="1"/>
    <brk id="134" max="9" man="1"/>
    <brk id="148" max="9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90671B0-8A8E-40A0-BA8F-FDA99E419E8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Takeoff</vt:lpstr>
      <vt:lpstr>Takeoff!Print_Area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Anna David</cp:lastModifiedBy>
  <cp:lastPrinted>2026-05-07T16:22:35Z</cp:lastPrinted>
  <dcterms:created xsi:type="dcterms:W3CDTF">2016-03-30T11:57:00Z</dcterms:created>
  <dcterms:modified xsi:type="dcterms:W3CDTF">2026-05-07T16:22:44Z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false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{490671B0-8A8E-40A0-BA8F-FDA99E419E8D}</vt:lpwstr>
  </property>
  <property fmtid="{D5CDD505-2E9C-101B-9397-08002B2CF9AE}" pid="6" name="KSOProductBuildVer">
    <vt:lpwstr>1033-11.2.0.9984</vt:lpwstr>
  </property>
</Properties>
</file>