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 Insulation/"/>
    </mc:Choice>
  </mc:AlternateContent>
  <xr:revisionPtr revIDLastSave="63" documentId="13_ncr:1_{1BFE8CD7-9051-4F5B-9628-390401D0327D}" xr6:coauthVersionLast="47" xr6:coauthVersionMax="47" xr10:uidLastSave="{0AE30609-34D3-40AE-91AD-3F4EFA887889}"/>
  <bookViews>
    <workbookView xWindow="20370" yWindow="-120" windowWidth="29040" windowHeight="15840" xr2:uid="{00000000-000D-0000-FFFF-FFFF00000000}"/>
  </bookViews>
  <sheets>
    <sheet name="PRICE BREAKDOWN" sheetId="3" r:id="rId1"/>
  </sheets>
  <definedNames>
    <definedName name="_xlnm._FilterDatabase" localSheetId="0" hidden="1">'PRICE BREAKDOWN'!$P$1:$P$339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9" i="3" l="1"/>
  <c r="J134" i="3"/>
  <c r="J69" i="3"/>
  <c r="J6" i="3" l="1"/>
  <c r="E212" i="3"/>
  <c r="M212" i="3" s="1"/>
  <c r="N212" i="3" s="1"/>
  <c r="E200" i="3"/>
  <c r="H200" i="3" s="1"/>
  <c r="E140" i="3"/>
  <c r="M140" i="3" s="1"/>
  <c r="N140" i="3" s="1"/>
  <c r="E125" i="3"/>
  <c r="H125" i="3" s="1"/>
  <c r="E117" i="3"/>
  <c r="M117" i="3" s="1"/>
  <c r="N117" i="3" s="1"/>
  <c r="E102" i="3"/>
  <c r="H102" i="3" s="1"/>
  <c r="E93" i="3"/>
  <c r="M93" i="3" s="1"/>
  <c r="N93" i="3" s="1"/>
  <c r="E89" i="3"/>
  <c r="H89" i="3" s="1"/>
  <c r="E79" i="3"/>
  <c r="M79" i="3" s="1"/>
  <c r="N79" i="3" s="1"/>
  <c r="E61" i="3"/>
  <c r="H61" i="3" s="1"/>
  <c r="E55" i="3"/>
  <c r="M55" i="3" s="1"/>
  <c r="N55" i="3" s="1"/>
  <c r="E48" i="3"/>
  <c r="H48" i="3" s="1"/>
  <c r="E39" i="3"/>
  <c r="H39" i="3" s="1"/>
  <c r="E35" i="3"/>
  <c r="M35" i="3" s="1"/>
  <c r="N35" i="3" s="1"/>
  <c r="E29" i="3"/>
  <c r="M29" i="3" s="1"/>
  <c r="N29" i="3" s="1"/>
  <c r="M61" i="3" l="1"/>
  <c r="N61" i="3" s="1"/>
  <c r="M89" i="3"/>
  <c r="N89" i="3" s="1"/>
  <c r="O89" i="3" s="1"/>
  <c r="P89" i="3" s="1"/>
  <c r="H35" i="3"/>
  <c r="M125" i="3"/>
  <c r="N125" i="3" s="1"/>
  <c r="O125" i="3" s="1"/>
  <c r="P125" i="3" s="1"/>
  <c r="M48" i="3"/>
  <c r="N48" i="3" s="1"/>
  <c r="O61" i="3"/>
  <c r="P61" i="3" s="1"/>
  <c r="H93" i="3"/>
  <c r="M200" i="3"/>
  <c r="N200" i="3" s="1"/>
  <c r="O200" i="3" s="1"/>
  <c r="P200" i="3" s="1"/>
  <c r="H140" i="3"/>
  <c r="O140" i="3" s="1"/>
  <c r="P140" i="3" s="1"/>
  <c r="O48" i="3"/>
  <c r="P48" i="3" s="1"/>
  <c r="H29" i="3"/>
  <c r="O29" i="3" s="1"/>
  <c r="P29" i="3" s="1"/>
  <c r="H55" i="3"/>
  <c r="O55" i="3" s="1"/>
  <c r="P55" i="3" s="1"/>
  <c r="M102" i="3"/>
  <c r="N102" i="3" s="1"/>
  <c r="O102" i="3" s="1"/>
  <c r="P102" i="3" s="1"/>
  <c r="M39" i="3"/>
  <c r="N39" i="3" s="1"/>
  <c r="O39" i="3" s="1"/>
  <c r="P39" i="3" s="1"/>
  <c r="H79" i="3"/>
  <c r="O79" i="3" s="1"/>
  <c r="P79" i="3" s="1"/>
  <c r="O93" i="3"/>
  <c r="P93" i="3" s="1"/>
  <c r="H117" i="3"/>
  <c r="O117" i="3" s="1"/>
  <c r="P117" i="3" s="1"/>
  <c r="H212" i="3"/>
  <c r="O35" i="3"/>
  <c r="P35" i="3" s="1"/>
  <c r="O212" i="3"/>
  <c r="P212" i="3" s="1"/>
  <c r="Q224" i="3" l="1"/>
  <c r="A88" i="3"/>
  <c r="A90" i="3"/>
  <c r="A109" i="3"/>
  <c r="A110" i="3"/>
  <c r="A124" i="3"/>
  <c r="A138" i="3"/>
  <c r="A139" i="3"/>
  <c r="A179" i="3"/>
  <c r="A180" i="3"/>
  <c r="A181" i="3"/>
  <c r="A199" i="3"/>
  <c r="A213" i="3"/>
  <c r="E37" i="3"/>
  <c r="E43" i="3"/>
  <c r="E46" i="3"/>
  <c r="E50" i="3"/>
  <c r="E52" i="3"/>
  <c r="E74" i="3"/>
  <c r="E77" i="3"/>
  <c r="E83" i="3"/>
  <c r="E87" i="3"/>
  <c r="E91" i="3"/>
  <c r="E95" i="3"/>
  <c r="E98" i="3"/>
  <c r="E100" i="3"/>
  <c r="E104" i="3"/>
  <c r="E106" i="3"/>
  <c r="E108" i="3"/>
  <c r="E115" i="3"/>
  <c r="E121" i="3"/>
  <c r="E127" i="3"/>
  <c r="E136" i="3"/>
  <c r="E144" i="3"/>
  <c r="E146" i="3"/>
  <c r="E150" i="3"/>
  <c r="E152" i="3"/>
  <c r="E155" i="3"/>
  <c r="E157" i="3"/>
  <c r="E159" i="3"/>
  <c r="E161" i="3"/>
  <c r="E163" i="3"/>
  <c r="E165" i="3"/>
  <c r="E168" i="3"/>
  <c r="E170" i="3"/>
  <c r="E172" i="3"/>
  <c r="E174" i="3"/>
  <c r="E176" i="3"/>
  <c r="E178" i="3"/>
  <c r="E183" i="3"/>
  <c r="E192" i="3"/>
  <c r="E194" i="3"/>
  <c r="E198" i="3"/>
  <c r="E202" i="3"/>
  <c r="E205" i="3"/>
  <c r="E207" i="3"/>
  <c r="E209" i="3"/>
  <c r="E214" i="3"/>
  <c r="E216" i="3"/>
  <c r="E148" i="3"/>
  <c r="E142" i="3"/>
  <c r="E119" i="3"/>
  <c r="E113" i="3"/>
  <c r="E111" i="3"/>
  <c r="E59" i="3"/>
  <c r="E57" i="3"/>
  <c r="E41" i="3"/>
  <c r="E33" i="3"/>
  <c r="E25" i="3"/>
  <c r="H216" i="3" l="1"/>
  <c r="M216" i="3"/>
  <c r="N216" i="3" s="1"/>
  <c r="M202" i="3"/>
  <c r="N202" i="3" s="1"/>
  <c r="H202" i="3"/>
  <c r="H192" i="3"/>
  <c r="M192" i="3"/>
  <c r="N192" i="3" s="1"/>
  <c r="M178" i="3"/>
  <c r="N178" i="3" s="1"/>
  <c r="H178" i="3"/>
  <c r="H174" i="3"/>
  <c r="M174" i="3"/>
  <c r="N174" i="3" s="1"/>
  <c r="H170" i="3"/>
  <c r="M170" i="3"/>
  <c r="N170" i="3" s="1"/>
  <c r="H150" i="3"/>
  <c r="M150" i="3"/>
  <c r="N150" i="3" s="1"/>
  <c r="M144" i="3"/>
  <c r="N144" i="3" s="1"/>
  <c r="H144" i="3"/>
  <c r="H136" i="3"/>
  <c r="M136" i="3"/>
  <c r="N136" i="3" s="1"/>
  <c r="H108" i="3"/>
  <c r="M108" i="3"/>
  <c r="N108" i="3" s="1"/>
  <c r="H104" i="3"/>
  <c r="M104" i="3"/>
  <c r="N104" i="3" s="1"/>
  <c r="M95" i="3"/>
  <c r="N95" i="3" s="1"/>
  <c r="H95" i="3"/>
  <c r="H87" i="3"/>
  <c r="M87" i="3"/>
  <c r="N87" i="3" s="1"/>
  <c r="H77" i="3"/>
  <c r="M77" i="3"/>
  <c r="N77" i="3" s="1"/>
  <c r="H37" i="3"/>
  <c r="M37" i="3"/>
  <c r="N37" i="3" s="1"/>
  <c r="H59" i="3"/>
  <c r="M59" i="3"/>
  <c r="N59" i="3" s="1"/>
  <c r="H111" i="3"/>
  <c r="M111" i="3"/>
  <c r="N111" i="3" s="1"/>
  <c r="M142" i="3"/>
  <c r="N142" i="3" s="1"/>
  <c r="H142" i="3"/>
  <c r="H209" i="3"/>
  <c r="M209" i="3"/>
  <c r="N209" i="3" s="1"/>
  <c r="H205" i="3"/>
  <c r="M205" i="3"/>
  <c r="N205" i="3" s="1"/>
  <c r="M165" i="3"/>
  <c r="N165" i="3" s="1"/>
  <c r="H165" i="3"/>
  <c r="H161" i="3"/>
  <c r="M161" i="3"/>
  <c r="N161" i="3" s="1"/>
  <c r="H157" i="3"/>
  <c r="M157" i="3"/>
  <c r="N157" i="3" s="1"/>
  <c r="M115" i="3"/>
  <c r="N115" i="3" s="1"/>
  <c r="H115" i="3"/>
  <c r="M98" i="3"/>
  <c r="N98" i="3" s="1"/>
  <c r="H98" i="3"/>
  <c r="M83" i="3"/>
  <c r="N83" i="3" s="1"/>
  <c r="H83" i="3"/>
  <c r="H50" i="3"/>
  <c r="M50" i="3"/>
  <c r="N50" i="3" s="1"/>
  <c r="H43" i="3"/>
  <c r="M43" i="3"/>
  <c r="N43" i="3" s="1"/>
  <c r="H33" i="3"/>
  <c r="M33" i="3"/>
  <c r="N33" i="3" s="1"/>
  <c r="H113" i="3"/>
  <c r="M113" i="3"/>
  <c r="N113" i="3" s="1"/>
  <c r="M214" i="3"/>
  <c r="N214" i="3" s="1"/>
  <c r="H214" i="3"/>
  <c r="O214" i="3" s="1"/>
  <c r="P214" i="3" s="1"/>
  <c r="H198" i="3"/>
  <c r="M198" i="3"/>
  <c r="N198" i="3" s="1"/>
  <c r="M194" i="3"/>
  <c r="N194" i="3" s="1"/>
  <c r="H194" i="3"/>
  <c r="O194" i="3" s="1"/>
  <c r="P194" i="3" s="1"/>
  <c r="H183" i="3"/>
  <c r="M183" i="3"/>
  <c r="N183" i="3" s="1"/>
  <c r="H176" i="3"/>
  <c r="M176" i="3"/>
  <c r="N176" i="3" s="1"/>
  <c r="H172" i="3"/>
  <c r="M172" i="3"/>
  <c r="N172" i="3" s="1"/>
  <c r="H168" i="3"/>
  <c r="M168" i="3"/>
  <c r="N168" i="3" s="1"/>
  <c r="H152" i="3"/>
  <c r="M152" i="3"/>
  <c r="N152" i="3" s="1"/>
  <c r="O152" i="3" s="1"/>
  <c r="P152" i="3" s="1"/>
  <c r="M127" i="3"/>
  <c r="N127" i="3" s="1"/>
  <c r="H127" i="3"/>
  <c r="H121" i="3"/>
  <c r="M121" i="3"/>
  <c r="N121" i="3" s="1"/>
  <c r="O121" i="3" s="1"/>
  <c r="P121" i="3" s="1"/>
  <c r="M106" i="3"/>
  <c r="N106" i="3" s="1"/>
  <c r="H106" i="3"/>
  <c r="H74" i="3"/>
  <c r="M74" i="3"/>
  <c r="N74" i="3" s="1"/>
  <c r="M46" i="3"/>
  <c r="N46" i="3" s="1"/>
  <c r="H46" i="3"/>
  <c r="M41" i="3"/>
  <c r="N41" i="3" s="1"/>
  <c r="H41" i="3"/>
  <c r="O41" i="3" s="1"/>
  <c r="P41" i="3" s="1"/>
  <c r="H57" i="3"/>
  <c r="M57" i="3"/>
  <c r="N57" i="3" s="1"/>
  <c r="H119" i="3"/>
  <c r="M119" i="3"/>
  <c r="N119" i="3" s="1"/>
  <c r="H148" i="3"/>
  <c r="M148" i="3"/>
  <c r="N148" i="3" s="1"/>
  <c r="H207" i="3"/>
  <c r="M207" i="3"/>
  <c r="N207" i="3" s="1"/>
  <c r="H163" i="3"/>
  <c r="M163" i="3"/>
  <c r="N163" i="3" s="1"/>
  <c r="H159" i="3"/>
  <c r="M159" i="3"/>
  <c r="N159" i="3" s="1"/>
  <c r="H155" i="3"/>
  <c r="M155" i="3"/>
  <c r="N155" i="3" s="1"/>
  <c r="H146" i="3"/>
  <c r="M146" i="3"/>
  <c r="N146" i="3" s="1"/>
  <c r="M100" i="3"/>
  <c r="N100" i="3" s="1"/>
  <c r="H100" i="3"/>
  <c r="H91" i="3"/>
  <c r="M91" i="3"/>
  <c r="N91" i="3" s="1"/>
  <c r="H52" i="3"/>
  <c r="M52" i="3"/>
  <c r="N52" i="3" s="1"/>
  <c r="E85" i="3"/>
  <c r="M25" i="3"/>
  <c r="N25" i="3" s="1"/>
  <c r="H25" i="3"/>
  <c r="E27" i="3"/>
  <c r="A47" i="3"/>
  <c r="O216" i="3" l="1"/>
  <c r="P216" i="3" s="1"/>
  <c r="O113" i="3"/>
  <c r="P113" i="3" s="1"/>
  <c r="O43" i="3"/>
  <c r="P43" i="3" s="1"/>
  <c r="O83" i="3"/>
  <c r="P83" i="3" s="1"/>
  <c r="O161" i="3"/>
  <c r="P161" i="3" s="1"/>
  <c r="O108" i="3"/>
  <c r="P108" i="3" s="1"/>
  <c r="O178" i="3"/>
  <c r="P178" i="3" s="1"/>
  <c r="O52" i="3"/>
  <c r="P52" i="3" s="1"/>
  <c r="O100" i="3"/>
  <c r="P100" i="3" s="1"/>
  <c r="O127" i="3"/>
  <c r="P127" i="3" s="1"/>
  <c r="O165" i="3"/>
  <c r="P165" i="3" s="1"/>
  <c r="O209" i="3"/>
  <c r="P209" i="3" s="1"/>
  <c r="O150" i="3"/>
  <c r="P150" i="3" s="1"/>
  <c r="O50" i="3"/>
  <c r="P50" i="3" s="1"/>
  <c r="O174" i="3"/>
  <c r="P174" i="3" s="1"/>
  <c r="H27" i="3"/>
  <c r="M27" i="3"/>
  <c r="N27" i="3" s="1"/>
  <c r="O57" i="3"/>
  <c r="P57" i="3" s="1"/>
  <c r="O168" i="3"/>
  <c r="P168" i="3" s="1"/>
  <c r="O205" i="3"/>
  <c r="P205" i="3" s="1"/>
  <c r="O37" i="3"/>
  <c r="P37" i="3" s="1"/>
  <c r="O87" i="3"/>
  <c r="P87" i="3" s="1"/>
  <c r="O144" i="3"/>
  <c r="P144" i="3" s="1"/>
  <c r="O170" i="3"/>
  <c r="P170" i="3" s="1"/>
  <c r="H85" i="3"/>
  <c r="M85" i="3"/>
  <c r="N85" i="3" s="1"/>
  <c r="O159" i="3"/>
  <c r="P159" i="3" s="1"/>
  <c r="O46" i="3"/>
  <c r="P46" i="3" s="1"/>
  <c r="O176" i="3"/>
  <c r="P176" i="3" s="1"/>
  <c r="O115" i="3"/>
  <c r="P115" i="3" s="1"/>
  <c r="O157" i="3"/>
  <c r="P157" i="3" s="1"/>
  <c r="O142" i="3"/>
  <c r="P142" i="3" s="1"/>
  <c r="O59" i="3"/>
  <c r="P59" i="3" s="1"/>
  <c r="O77" i="3"/>
  <c r="P77" i="3" s="1"/>
  <c r="O95" i="3"/>
  <c r="P95" i="3" s="1"/>
  <c r="O104" i="3"/>
  <c r="P104" i="3" s="1"/>
  <c r="O136" i="3"/>
  <c r="P136" i="3" s="1"/>
  <c r="O192" i="3"/>
  <c r="P192" i="3" s="1"/>
  <c r="O202" i="3"/>
  <c r="P202" i="3" s="1"/>
  <c r="O119" i="3"/>
  <c r="P119" i="3" s="1"/>
  <c r="O106" i="3"/>
  <c r="P106" i="3" s="1"/>
  <c r="O98" i="3"/>
  <c r="P98" i="3" s="1"/>
  <c r="O111" i="3"/>
  <c r="P111" i="3" s="1"/>
  <c r="O91" i="3"/>
  <c r="P91" i="3" s="1"/>
  <c r="O146" i="3"/>
  <c r="P146" i="3" s="1"/>
  <c r="O155" i="3"/>
  <c r="P155" i="3" s="1"/>
  <c r="O163" i="3"/>
  <c r="P163" i="3" s="1"/>
  <c r="O207" i="3"/>
  <c r="P207" i="3" s="1"/>
  <c r="O148" i="3"/>
  <c r="P148" i="3" s="1"/>
  <c r="O74" i="3"/>
  <c r="P74" i="3" s="1"/>
  <c r="O172" i="3"/>
  <c r="P172" i="3" s="1"/>
  <c r="O183" i="3"/>
  <c r="P183" i="3" s="1"/>
  <c r="O198" i="3"/>
  <c r="P198" i="3" s="1"/>
  <c r="O33" i="3"/>
  <c r="P33" i="3" s="1"/>
  <c r="O25" i="3"/>
  <c r="P25" i="3" s="1"/>
  <c r="O27" i="3" l="1"/>
  <c r="P27" i="3" s="1"/>
  <c r="O85" i="3"/>
  <c r="P85" i="3" s="1"/>
  <c r="H217" i="3"/>
  <c r="N217" i="3"/>
  <c r="Q217" i="3" l="1"/>
  <c r="E18" i="3" l="1"/>
  <c r="H18" i="3" s="1"/>
  <c r="E17" i="3"/>
  <c r="M17" i="3" s="1"/>
  <c r="N17" i="3" s="1"/>
  <c r="E16" i="3"/>
  <c r="M16" i="3" s="1"/>
  <c r="N16" i="3" s="1"/>
  <c r="H17" i="3" l="1"/>
  <c r="O17" i="3" s="1"/>
  <c r="P17" i="3" s="1"/>
  <c r="M18" i="3"/>
  <c r="N18" i="3" s="1"/>
  <c r="O18" i="3" s="1"/>
  <c r="P18" i="3" s="1"/>
  <c r="H16" i="3"/>
  <c r="O16" i="3" s="1"/>
  <c r="P16" i="3" s="1"/>
  <c r="A22" i="3" l="1"/>
  <c r="A19" i="3" l="1"/>
  <c r="A10" i="3"/>
  <c r="A11" i="3" l="1"/>
  <c r="A12" i="3" l="1"/>
  <c r="E15" i="3"/>
  <c r="E14" i="3"/>
  <c r="E13" i="3"/>
  <c r="E12" i="3"/>
  <c r="E11" i="3"/>
  <c r="E10" i="3"/>
  <c r="E9" i="3"/>
  <c r="A13" i="3" l="1"/>
  <c r="H13" i="3"/>
  <c r="M13" i="3"/>
  <c r="N13" i="3" s="1"/>
  <c r="H14" i="3"/>
  <c r="M14" i="3"/>
  <c r="N14" i="3" s="1"/>
  <c r="M15" i="3"/>
  <c r="N15" i="3" s="1"/>
  <c r="H15" i="3"/>
  <c r="H10" i="3"/>
  <c r="M10" i="3"/>
  <c r="N10" i="3" s="1"/>
  <c r="H9" i="3"/>
  <c r="M9" i="3"/>
  <c r="N9" i="3" s="1"/>
  <c r="M11" i="3"/>
  <c r="N11" i="3" s="1"/>
  <c r="H11" i="3"/>
  <c r="H12" i="3"/>
  <c r="M12" i="3"/>
  <c r="N12" i="3" s="1"/>
  <c r="A14" i="3" l="1"/>
  <c r="O12" i="3"/>
  <c r="P12" i="3" s="1"/>
  <c r="O11" i="3"/>
  <c r="P11" i="3" s="1"/>
  <c r="O9" i="3"/>
  <c r="P9" i="3" s="1"/>
  <c r="O14" i="3"/>
  <c r="P14" i="3" s="1"/>
  <c r="O15" i="3"/>
  <c r="P15" i="3" s="1"/>
  <c r="O10" i="3"/>
  <c r="P10" i="3" s="1"/>
  <c r="O13" i="3"/>
  <c r="P13" i="3" s="1"/>
  <c r="N19" i="3"/>
  <c r="H19" i="3"/>
  <c r="A15" i="3" l="1"/>
  <c r="Q19" i="3"/>
  <c r="Q220" i="3" s="1"/>
  <c r="Q223" i="3" l="1"/>
  <c r="Q222" i="3"/>
  <c r="A16" i="3"/>
  <c r="A17" i="3" l="1"/>
  <c r="Q221" i="3"/>
  <c r="Q225" i="3" l="1"/>
  <c r="A18" i="3"/>
  <c r="A23" i="3" s="1"/>
  <c r="A24" i="3" l="1"/>
  <c r="A25" i="3" l="1"/>
  <c r="A26" i="3" l="1"/>
  <c r="A27" i="3" l="1"/>
  <c r="A30" i="3"/>
  <c r="A28" i="3" l="1"/>
  <c r="A29" i="3" s="1"/>
  <c r="A31" i="3"/>
  <c r="A32" i="3" s="1"/>
  <c r="A33" i="3" l="1"/>
  <c r="A34" i="3" s="1"/>
  <c r="A36" i="3" l="1"/>
  <c r="A35" i="3"/>
  <c r="A37" i="3" l="1"/>
  <c r="A38" i="3" s="1"/>
  <c r="A39" i="3" s="1"/>
  <c r="A40" i="3"/>
  <c r="A41" i="3" l="1"/>
  <c r="A42" i="3" l="1"/>
  <c r="A60" i="3"/>
  <c r="A43" i="3" l="1"/>
  <c r="A44" i="3" l="1"/>
  <c r="A45" i="3" l="1"/>
  <c r="A46" i="3" s="1"/>
  <c r="A48" i="3" s="1"/>
  <c r="A51" i="3"/>
  <c r="A49" i="3"/>
  <c r="A56" i="3"/>
  <c r="A78" i="3"/>
  <c r="A50" i="3" l="1"/>
  <c r="A53" i="3"/>
  <c r="A54" i="3" s="1"/>
  <c r="A52" i="3" l="1"/>
  <c r="A55" i="3" s="1"/>
  <c r="A57" i="3" l="1"/>
  <c r="A58" i="3" s="1"/>
  <c r="A59" i="3" s="1"/>
  <c r="A61" i="3" l="1"/>
  <c r="A71" i="3" s="1"/>
  <c r="A72" i="3" l="1"/>
  <c r="A73" i="3" s="1"/>
  <c r="A74" i="3" l="1"/>
  <c r="A76" i="3" s="1"/>
  <c r="A77" i="3" s="1"/>
  <c r="A79" i="3" s="1"/>
  <c r="A80" i="3" l="1"/>
  <c r="A81" i="3" s="1"/>
  <c r="A82" i="3" s="1"/>
  <c r="A83" i="3" s="1"/>
  <c r="A84" i="3" l="1"/>
  <c r="A85" i="3" s="1"/>
  <c r="A86" i="3" s="1"/>
  <c r="A87" i="3" s="1"/>
  <c r="A89" i="3" l="1"/>
  <c r="A91" i="3" s="1"/>
  <c r="A92" i="3" s="1"/>
  <c r="A94" i="3" l="1"/>
  <c r="A93" i="3"/>
  <c r="A95" i="3" l="1"/>
  <c r="A96" i="3" s="1"/>
  <c r="A97" i="3" s="1"/>
  <c r="A98" i="3" s="1"/>
  <c r="A99" i="3" s="1"/>
  <c r="A100" i="3" s="1"/>
  <c r="A101" i="3" s="1"/>
  <c r="A103" i="3" l="1"/>
  <c r="A102" i="3"/>
  <c r="A104" i="3" l="1"/>
  <c r="A105" i="3" s="1"/>
  <c r="A106" i="3" s="1"/>
  <c r="A107" i="3" s="1"/>
  <c r="A108" i="3" s="1"/>
  <c r="A111" i="3" s="1"/>
  <c r="A112" i="3" s="1"/>
  <c r="A113" i="3" s="1"/>
  <c r="A114" i="3" s="1"/>
  <c r="A115" i="3" s="1"/>
  <c r="A116" i="3" s="1"/>
  <c r="A118" i="3" l="1"/>
  <c r="A117" i="3"/>
  <c r="A119" i="3" l="1"/>
  <c r="A120" i="3" s="1"/>
  <c r="A121" i="3" s="1"/>
  <c r="A122" i="3" s="1"/>
  <c r="A123" i="3" s="1"/>
  <c r="A126" i="3" l="1"/>
  <c r="A125" i="3"/>
  <c r="A127" i="3" l="1"/>
  <c r="A128" i="3" s="1"/>
  <c r="A136" i="3" s="1"/>
  <c r="A137" i="3" s="1"/>
  <c r="A141" i="3" l="1"/>
  <c r="A140" i="3"/>
  <c r="A142" i="3" l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82" i="3" s="1"/>
  <c r="A183" i="3" s="1"/>
  <c r="A191" i="3" s="1"/>
  <c r="A192" i="3" s="1"/>
  <c r="A193" i="3" s="1"/>
  <c r="A194" i="3" s="1"/>
  <c r="A195" i="3" s="1"/>
  <c r="A196" i="3" s="1"/>
  <c r="A197" i="3" s="1"/>
  <c r="A198" i="3" s="1"/>
  <c r="A201" i="3" l="1"/>
  <c r="A200" i="3"/>
  <c r="A202" i="3" l="1"/>
  <c r="A203" i="3" s="1"/>
  <c r="A204" i="3" s="1"/>
  <c r="A205" i="3" s="1"/>
  <c r="A206" i="3" s="1"/>
  <c r="A207" i="3" s="1"/>
  <c r="A208" i="3" s="1"/>
  <c r="A209" i="3" s="1"/>
  <c r="A210" i="3" s="1"/>
  <c r="A211" i="3" s="1"/>
  <c r="A212" i="3" l="1"/>
  <c r="A214" i="3" s="1"/>
  <c r="A215" i="3" s="1"/>
  <c r="A216" i="3" s="1"/>
</calcChain>
</file>

<file path=xl/sharedStrings.xml><?xml version="1.0" encoding="utf-8"?>
<sst xmlns="http://schemas.openxmlformats.org/spreadsheetml/2006/main" count="456" uniqueCount="96">
  <si>
    <t xml:space="preserve">   Date:</t>
  </si>
  <si>
    <t>DESCRIPTION</t>
  </si>
  <si>
    <t>TOTAL MAT COST</t>
  </si>
  <si>
    <t>TOTAL LABOR COST</t>
  </si>
  <si>
    <t>TOTAL COST</t>
  </si>
  <si>
    <t>2. This sheet is your property and we encourage you to fine tune the wastage and pricing values to your preference.</t>
  </si>
  <si>
    <t>CLIENT'S INFORMATION:</t>
  </si>
  <si>
    <t>CONTACT:</t>
  </si>
  <si>
    <t>E-MAIL ADDRESS:</t>
  </si>
  <si>
    <t>PHONE NUMBER:</t>
  </si>
  <si>
    <t>ITEM #</t>
  </si>
  <si>
    <t>QUANTITY</t>
  </si>
  <si>
    <t>WASTAGE</t>
  </si>
  <si>
    <t>QTY W/WASTAGE</t>
  </si>
  <si>
    <t>UNIT</t>
  </si>
  <si>
    <t>UNIT COST</t>
  </si>
  <si>
    <t>TRADE  COST</t>
  </si>
  <si>
    <t>GENERAL REQUIREMENTS</t>
  </si>
  <si>
    <t>LS</t>
  </si>
  <si>
    <t>Bonds</t>
  </si>
  <si>
    <t>Subtotal (General Requirements)</t>
  </si>
  <si>
    <t>SUBTOTAL</t>
  </si>
  <si>
    <t>TOTAL BASE BID</t>
  </si>
  <si>
    <t>Note:</t>
  </si>
  <si>
    <t>MAT COST</t>
  </si>
  <si>
    <t>LABOR COST</t>
  </si>
  <si>
    <t>Project Manager</t>
  </si>
  <si>
    <t>Field Superintendent</t>
  </si>
  <si>
    <t>Permitting</t>
  </si>
  <si>
    <t>Mobilization Cost</t>
  </si>
  <si>
    <t>Temp Fencing, Toilets, Utilities</t>
  </si>
  <si>
    <t>Jobsite Signage, Trailer, Security</t>
  </si>
  <si>
    <t>TOTAL MAT COST:</t>
  </si>
  <si>
    <t>OVERHEADS &amp; PROFITS</t>
  </si>
  <si>
    <t>PER HOUR LABOR WAGE</t>
  </si>
  <si>
    <t>LABOR FACTOR</t>
  </si>
  <si>
    <t>TOTAL LABOR HOURS</t>
  </si>
  <si>
    <t>SF</t>
  </si>
  <si>
    <t>3. Feel free to contact us for any queries or suggestions.</t>
  </si>
  <si>
    <t>TYPE OF LABOR</t>
  </si>
  <si>
    <t>NO. OF LABORS</t>
  </si>
  <si>
    <t>CARP</t>
  </si>
  <si>
    <t>DIVISION 09 - FINISHES</t>
  </si>
  <si>
    <t>1. This estimate is based on real market prices that are regularly updated by our team persons through market surveys and online resources (Rs Means Data) , we still encourage our clients to put their own.</t>
  </si>
  <si>
    <t>Freight for Armstrong Ceilings</t>
  </si>
  <si>
    <t>Delegate Design</t>
  </si>
  <si>
    <t>Engineering Stamped</t>
  </si>
  <si>
    <t>CREW</t>
  </si>
  <si>
    <t>Subtotal (Exterior Improvement)</t>
  </si>
  <si>
    <t>INSURANCE</t>
  </si>
  <si>
    <t>CONTINGENCY</t>
  </si>
  <si>
    <t>MATERIAL TAX</t>
  </si>
  <si>
    <t>Building No 1, Type1</t>
  </si>
  <si>
    <t>Ceiling Insulation</t>
  </si>
  <si>
    <t xml:space="preserve">First Floor </t>
  </si>
  <si>
    <t xml:space="preserve">R-11 Batt Ceiling Insulation </t>
  </si>
  <si>
    <t>Second Floor</t>
  </si>
  <si>
    <t>3rd Floor</t>
  </si>
  <si>
    <t xml:space="preserve">R-30 Batt Or Blow Roof Insulation </t>
  </si>
  <si>
    <t>Wall Insulation</t>
  </si>
  <si>
    <t>Wall Type @ W-1 (43'-0" &amp; 9'-0" H)</t>
  </si>
  <si>
    <t xml:space="preserve">4" Thick R-11 Batt Insulation </t>
  </si>
  <si>
    <t>Wall Type @ W-14 (18'-0" &amp; 9'-0" H)</t>
  </si>
  <si>
    <t xml:space="preserve">4" Thick R-15 Batt Insulation </t>
  </si>
  <si>
    <t>Wall Type @ W-15 (19'-0" &amp; 9'-0" H)</t>
  </si>
  <si>
    <t>Wall Type @ W-2 (326'-0" &amp; 9'-0" H)</t>
  </si>
  <si>
    <t>Wall Type @ W-3 (422'-0" &amp; 9'-0" H)</t>
  </si>
  <si>
    <t>Wall Type @ W-7 (61'-0" &amp; 9'-0" H)</t>
  </si>
  <si>
    <t>Wall Type @ W-1 (215'-0" &amp; 9'-0" H)</t>
  </si>
  <si>
    <t>Wall Type @ W-2 (244'-0" &amp; 9'-0" H)</t>
  </si>
  <si>
    <t>Wall Type @ W-3 (484'-0" &amp; 9'-0" H)</t>
  </si>
  <si>
    <t>Wall Type @ W-48 (16'-0" &amp; 9'-0" H)</t>
  </si>
  <si>
    <t>Third Floor</t>
  </si>
  <si>
    <t>Building No 2, Type 2</t>
  </si>
  <si>
    <t>Wall Type @ C-1 (53'-0" &amp; 9'-0" H)</t>
  </si>
  <si>
    <t>Wall Type @ W-1 (282'-0" &amp; 9'-0" H)</t>
  </si>
  <si>
    <t>Wall Type @ W-12 (22'-0" &amp; 9'-0" H)</t>
  </si>
  <si>
    <t xml:space="preserve">4" Thick R-13 Batt Insulation </t>
  </si>
  <si>
    <t>Wall Type @ W-2 (364'-0" &amp; 9'-0" H)</t>
  </si>
  <si>
    <t>Wall Type @ W-3 (586'-0" &amp; 9'-0" H)</t>
  </si>
  <si>
    <t>Wall Type @ W-48 (24'-0" &amp; 9'-0" H)</t>
  </si>
  <si>
    <t>Wall Type @ W-7 (18'-0" &amp; 9'-0" H)</t>
  </si>
  <si>
    <t>2nd Floor</t>
  </si>
  <si>
    <t>Wall Type @ C-1 (54'-0" &amp; 9'-0" H)</t>
  </si>
  <si>
    <t>Wall Type @ W-1 (283'-0" &amp; 9'-0" H)</t>
  </si>
  <si>
    <t>Wall Type @ W-12 (24'-0" &amp; 9'-0" H)</t>
  </si>
  <si>
    <t>Wall Type @ W-2 (363'-0" &amp; 9'-0" H)</t>
  </si>
  <si>
    <t>Wall Type @ W-3 (603'-0" &amp; 9'-0" H)</t>
  </si>
  <si>
    <t>Wall Type @ W-48 (25'-0" &amp; 9'-0" H)</t>
  </si>
  <si>
    <t>Building No 3, Type 2</t>
  </si>
  <si>
    <t>Building No 4, Type 3</t>
  </si>
  <si>
    <t>Wall Type @ W-1 (78'-0" &amp; 9'-0" H)</t>
  </si>
  <si>
    <t>Wall Type @ W-2 (128'-0" &amp; 9'-0" H)</t>
  </si>
  <si>
    <t>Wall Type @ W-3 (283'-0" &amp; 9'-0" H)</t>
  </si>
  <si>
    <t>Wall Type @ W-3 (283'-0"'-0" &amp; 9'-0" H)</t>
  </si>
  <si>
    <t>SCOPE: INSULATION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</si>
</sst>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mm/dd/yy;@"/>
    <numFmt numFmtId="165" formatCode="0.0%"/>
    <numFmt numFmtId="166" formatCode="&quot;$&quot;#,##0"/>
    <numFmt numFmtId="167" formatCode="&quot;$&quot;#,##0.00"/>
    <numFmt numFmtId="168" formatCode="0.000"/>
    <numFmt numFmtId="169" formatCode="_([$$-409]* #,##0.00_);_([$$-409]* \(#,##0.00\);_([$$-409]* &quot;-&quot;??_);_(@_)"/>
  </numFmts>
  <fonts count="21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B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Times New Roman"/>
      <family val="1"/>
    </font>
    <font>
      <sz val="10"/>
      <color indexed="8"/>
      <name val="Arial"/>
      <family val="2"/>
    </font>
    <font>
      <b/>
      <u/>
      <sz val="12"/>
      <color theme="0"/>
      <name val="Calibri"/>
      <family val="2"/>
      <scheme val="minor"/>
    </font>
    <font>
      <sz val="10"/>
      <color indexed="8"/>
      <name val="ARIAL"/>
      <charset val="1"/>
    </font>
    <font>
      <b/>
      <sz val="12"/>
      <color rgb="FF0000B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6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1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3" fillId="0" borderId="0">
      <alignment vertical="top"/>
    </xf>
    <xf numFmtId="0" fontId="15" fillId="0" borderId="0">
      <alignment vertical="top"/>
    </xf>
    <xf numFmtId="0" fontId="19" fillId="0" borderId="0"/>
  </cellStyleXfs>
  <cellXfs count="175">
    <xf numFmtId="0" fontId="0" fillId="0" borderId="0" xfId="0"/>
    <xf numFmtId="0" fontId="5" fillId="0" borderId="0" xfId="0" applyFont="1" applyAlignment="1">
      <alignment vertical="center"/>
    </xf>
    <xf numFmtId="0" fontId="5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167" fontId="3" fillId="3" borderId="2" xfId="0" applyNumberFormat="1" applyFont="1" applyFill="1" applyBorder="1" applyAlignment="1">
      <alignment vertical="center"/>
    </xf>
    <xf numFmtId="167" fontId="3" fillId="3" borderId="2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/>
    </xf>
    <xf numFmtId="0" fontId="4" fillId="4" borderId="3" xfId="0" applyFont="1" applyFill="1" applyBorder="1" applyAlignment="1">
      <alignment horizontal="left" vertical="center"/>
    </xf>
    <xf numFmtId="168" fontId="3" fillId="3" borderId="2" xfId="0" applyNumberFormat="1" applyFont="1" applyFill="1" applyBorder="1" applyAlignment="1">
      <alignment horizontal="center" vertical="center"/>
    </xf>
    <xf numFmtId="168" fontId="5" fillId="0" borderId="0" xfId="0" applyNumberFormat="1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right" vertical="center" wrapText="1"/>
    </xf>
    <xf numFmtId="167" fontId="3" fillId="3" borderId="2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68" fontId="2" fillId="2" borderId="2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horizontal="center" vertical="center"/>
    </xf>
    <xf numFmtId="168" fontId="5" fillId="2" borderId="15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left" vertical="top"/>
    </xf>
    <xf numFmtId="0" fontId="2" fillId="2" borderId="3" xfId="0" applyFont="1" applyFill="1" applyBorder="1"/>
    <xf numFmtId="0" fontId="2" fillId="2" borderId="14" xfId="0" applyFont="1" applyFill="1" applyBorder="1"/>
    <xf numFmtId="0" fontId="14" fillId="8" borderId="1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right" vertical="center"/>
    </xf>
    <xf numFmtId="166" fontId="7" fillId="5" borderId="6" xfId="0" applyNumberFormat="1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8" fontId="6" fillId="0" borderId="5" xfId="0" applyNumberFormat="1" applyFont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Continuous" vertical="center"/>
    </xf>
    <xf numFmtId="0" fontId="4" fillId="9" borderId="2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vertical="center"/>
    </xf>
    <xf numFmtId="168" fontId="2" fillId="9" borderId="2" xfId="0" applyNumberFormat="1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/>
    </xf>
    <xf numFmtId="168" fontId="3" fillId="9" borderId="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Continuous" vertical="center"/>
    </xf>
    <xf numFmtId="0" fontId="17" fillId="0" borderId="0" xfId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right" vertical="center"/>
    </xf>
    <xf numFmtId="164" fontId="4" fillId="0" borderId="15" xfId="0" applyNumberFormat="1" applyFont="1" applyFill="1" applyBorder="1" applyAlignment="1">
      <alignment horizontal="left" vertical="center"/>
    </xf>
    <xf numFmtId="168" fontId="2" fillId="0" borderId="15" xfId="0" applyNumberFormat="1" applyFont="1" applyFill="1" applyBorder="1" applyAlignment="1">
      <alignment horizontal="center" vertical="center" wrapText="1"/>
    </xf>
    <xf numFmtId="0" fontId="2" fillId="9" borderId="25" xfId="0" applyFont="1" applyFill="1" applyBorder="1" applyAlignment="1">
      <alignment horizontal="centerContinuous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right" vertical="center"/>
    </xf>
    <xf numFmtId="168" fontId="2" fillId="0" borderId="0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Continuous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 wrapText="1"/>
    </xf>
    <xf numFmtId="164" fontId="4" fillId="0" borderId="16" xfId="0" applyNumberFormat="1" applyFont="1" applyFill="1" applyBorder="1" applyAlignment="1">
      <alignment horizontal="left" vertical="center"/>
    </xf>
    <xf numFmtId="0" fontId="3" fillId="9" borderId="6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center" vertical="center"/>
    </xf>
    <xf numFmtId="169" fontId="7" fillId="5" borderId="6" xfId="0" applyNumberFormat="1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8" fontId="5" fillId="0" borderId="0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167" fontId="3" fillId="3" borderId="25" xfId="0" applyNumberFormat="1" applyFont="1" applyFill="1" applyBorder="1" applyAlignment="1">
      <alignment vertical="center"/>
    </xf>
    <xf numFmtId="9" fontId="3" fillId="3" borderId="0" xfId="0" applyNumberFormat="1" applyFont="1" applyFill="1" applyBorder="1" applyAlignment="1">
      <alignment vertical="center" wrapText="1"/>
    </xf>
    <xf numFmtId="9" fontId="3" fillId="3" borderId="0" xfId="0" applyNumberFormat="1" applyFont="1" applyFill="1" applyBorder="1" applyAlignment="1">
      <alignment horizontal="center" vertical="center"/>
    </xf>
    <xf numFmtId="165" fontId="5" fillId="3" borderId="0" xfId="0" applyNumberFormat="1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165" fontId="5" fillId="3" borderId="0" xfId="0" applyNumberFormat="1" applyFont="1" applyFill="1" applyBorder="1" applyAlignment="1">
      <alignment vertical="center"/>
    </xf>
    <xf numFmtId="167" fontId="3" fillId="3" borderId="26" xfId="0" applyNumberFormat="1" applyFont="1" applyFill="1" applyBorder="1" applyAlignment="1">
      <alignment vertical="center"/>
    </xf>
    <xf numFmtId="165" fontId="10" fillId="4" borderId="0" xfId="0" applyNumberFormat="1" applyFont="1" applyFill="1" applyBorder="1" applyAlignment="1">
      <alignment vertical="center" wrapText="1"/>
    </xf>
    <xf numFmtId="165" fontId="10" fillId="4" borderId="0" xfId="0" applyNumberFormat="1" applyFont="1" applyFill="1" applyBorder="1" applyAlignment="1">
      <alignment horizontal="center" vertical="center"/>
    </xf>
    <xf numFmtId="168" fontId="10" fillId="4" borderId="0" xfId="0" applyNumberFormat="1" applyFont="1" applyFill="1" applyBorder="1" applyAlignment="1">
      <alignment horizontal="center" vertical="center"/>
    </xf>
    <xf numFmtId="165" fontId="10" fillId="4" borderId="0" xfId="0" applyNumberFormat="1" applyFont="1" applyFill="1" applyBorder="1" applyAlignment="1">
      <alignment vertical="center"/>
    </xf>
    <xf numFmtId="169" fontId="4" fillId="4" borderId="26" xfId="0" applyNumberFormat="1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168" fontId="2" fillId="2" borderId="0" xfId="0" applyNumberFormat="1" applyFont="1" applyFill="1" applyBorder="1" applyAlignment="1">
      <alignment horizontal="center" vertical="center"/>
    </xf>
    <xf numFmtId="167" fontId="2" fillId="2" borderId="0" xfId="0" applyNumberFormat="1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vertical="center"/>
    </xf>
    <xf numFmtId="0" fontId="5" fillId="0" borderId="30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 wrapText="1"/>
    </xf>
    <xf numFmtId="1" fontId="5" fillId="0" borderId="11" xfId="0" applyNumberFormat="1" applyFont="1" applyFill="1" applyBorder="1" applyAlignment="1">
      <alignment horizontal="center" vertical="center"/>
    </xf>
    <xf numFmtId="9" fontId="5" fillId="0" borderId="10" xfId="0" applyNumberFormat="1" applyFont="1" applyFill="1" applyBorder="1" applyAlignment="1">
      <alignment horizontal="center" vertical="center"/>
    </xf>
    <xf numFmtId="1" fontId="5" fillId="0" borderId="10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167" fontId="5" fillId="0" borderId="9" xfId="0" applyNumberFormat="1" applyFont="1" applyFill="1" applyBorder="1" applyAlignment="1">
      <alignment horizontal="center" vertical="center"/>
    </xf>
    <xf numFmtId="166" fontId="5" fillId="0" borderId="17" xfId="0" applyNumberFormat="1" applyFont="1" applyFill="1" applyBorder="1" applyAlignment="1">
      <alignment horizontal="center" vertical="center"/>
    </xf>
    <xf numFmtId="1" fontId="3" fillId="0" borderId="7" xfId="0" applyNumberFormat="1" applyFont="1" applyFill="1" applyBorder="1" applyAlignment="1">
      <alignment horizontal="center" vertical="center"/>
    </xf>
    <xf numFmtId="166" fontId="5" fillId="0" borderId="23" xfId="0" applyNumberFormat="1" applyFont="1" applyFill="1" applyBorder="1" applyAlignment="1">
      <alignment horizontal="center" vertical="center"/>
    </xf>
    <xf numFmtId="166" fontId="5" fillId="0" borderId="7" xfId="0" applyNumberFormat="1" applyFont="1" applyFill="1" applyBorder="1" applyAlignment="1">
      <alignment horizontal="center" vertical="center"/>
    </xf>
    <xf numFmtId="168" fontId="5" fillId="0" borderId="8" xfId="0" applyNumberFormat="1" applyFont="1" applyFill="1" applyBorder="1" applyAlignment="1">
      <alignment horizontal="center" vertical="center"/>
    </xf>
    <xf numFmtId="166" fontId="3" fillId="0" borderId="22" xfId="0" applyNumberFormat="1" applyFont="1" applyFill="1" applyBorder="1" applyAlignment="1">
      <alignment horizontal="center" vertical="center"/>
    </xf>
    <xf numFmtId="167" fontId="5" fillId="0" borderId="7" xfId="0" applyNumberFormat="1" applyFont="1" applyFill="1" applyBorder="1" applyAlignment="1">
      <alignment horizontal="center" vertical="center"/>
    </xf>
    <xf numFmtId="166" fontId="5" fillId="0" borderId="22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/>
    </xf>
    <xf numFmtId="1" fontId="5" fillId="0" borderId="18" xfId="0" applyNumberFormat="1" applyFont="1" applyFill="1" applyBorder="1" applyAlignment="1">
      <alignment horizontal="center" vertical="center"/>
    </xf>
    <xf numFmtId="9" fontId="5" fillId="0" borderId="20" xfId="0" applyNumberFormat="1" applyFont="1" applyFill="1" applyBorder="1" applyAlignment="1">
      <alignment horizontal="center" vertical="center"/>
    </xf>
    <xf numFmtId="1" fontId="5" fillId="0" borderId="20" xfId="0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66" fontId="5" fillId="0" borderId="27" xfId="0" applyNumberFormat="1" applyFont="1" applyFill="1" applyBorder="1" applyAlignment="1">
      <alignment horizontal="center" vertical="center"/>
    </xf>
    <xf numFmtId="0" fontId="20" fillId="0" borderId="11" xfId="8" applyFont="1" applyFill="1" applyBorder="1" applyAlignment="1">
      <alignment horizontal="center" vertical="center"/>
    </xf>
    <xf numFmtId="0" fontId="5" fillId="0" borderId="11" xfId="8" applyFont="1" applyFill="1" applyBorder="1" applyAlignment="1">
      <alignment horizontal="center" vertical="center"/>
    </xf>
    <xf numFmtId="9" fontId="2" fillId="0" borderId="11" xfId="4" applyNumberFormat="1" applyFont="1" applyFill="1" applyBorder="1" applyAlignment="1">
      <alignment horizontal="center" vertical="center"/>
    </xf>
    <xf numFmtId="1" fontId="2" fillId="0" borderId="11" xfId="5" applyNumberFormat="1" applyFont="1" applyFill="1" applyBorder="1" applyAlignment="1">
      <alignment horizontal="center" vertical="center"/>
    </xf>
    <xf numFmtId="166" fontId="5" fillId="0" borderId="28" xfId="0" applyNumberFormat="1" applyFont="1" applyFill="1" applyBorder="1" applyAlignment="1">
      <alignment horizontal="center" vertical="center"/>
    </xf>
    <xf numFmtId="0" fontId="18" fillId="0" borderId="11" xfId="8" applyFont="1" applyFill="1" applyBorder="1" applyAlignment="1">
      <alignment horizontal="left" vertical="center"/>
    </xf>
    <xf numFmtId="0" fontId="5" fillId="0" borderId="11" xfId="8" applyFont="1" applyFill="1" applyBorder="1" applyAlignment="1">
      <alignment horizontal="left" vertical="center"/>
    </xf>
    <xf numFmtId="0" fontId="3" fillId="0" borderId="11" xfId="8" applyFont="1" applyFill="1" applyBorder="1" applyAlignment="1">
      <alignment horizontal="left" vertical="center"/>
    </xf>
    <xf numFmtId="0" fontId="5" fillId="0" borderId="31" xfId="8" applyFont="1" applyFill="1" applyBorder="1" applyAlignment="1">
      <alignment horizontal="left" vertical="center"/>
    </xf>
    <xf numFmtId="0" fontId="5" fillId="0" borderId="31" xfId="8" applyFont="1" applyFill="1" applyBorder="1" applyAlignment="1">
      <alignment horizontal="center" vertical="center"/>
    </xf>
    <xf numFmtId="9" fontId="2" fillId="0" borderId="31" xfId="4" applyNumberFormat="1" applyFont="1" applyFill="1" applyBorder="1" applyAlignment="1">
      <alignment horizontal="center" vertical="center"/>
    </xf>
    <xf numFmtId="1" fontId="2" fillId="0" borderId="31" xfId="5" applyNumberFormat="1" applyFont="1" applyFill="1" applyBorder="1" applyAlignment="1">
      <alignment horizontal="center" vertical="center"/>
    </xf>
    <xf numFmtId="167" fontId="5" fillId="0" borderId="32" xfId="0" applyNumberFormat="1" applyFont="1" applyFill="1" applyBorder="1" applyAlignment="1">
      <alignment horizontal="center" vertical="center"/>
    </xf>
    <xf numFmtId="166" fontId="5" fillId="0" borderId="33" xfId="0" applyNumberFormat="1" applyFont="1" applyFill="1" applyBorder="1" applyAlignment="1">
      <alignment horizontal="center" vertical="center"/>
    </xf>
    <xf numFmtId="1" fontId="3" fillId="0" borderId="34" xfId="0" applyNumberFormat="1" applyFont="1" applyFill="1" applyBorder="1" applyAlignment="1">
      <alignment horizontal="center" vertical="center"/>
    </xf>
    <xf numFmtId="166" fontId="5" fillId="0" borderId="29" xfId="0" applyNumberFormat="1" applyFont="1" applyFill="1" applyBorder="1" applyAlignment="1">
      <alignment horizontal="center" vertical="center"/>
    </xf>
    <xf numFmtId="166" fontId="5" fillId="0" borderId="34" xfId="0" applyNumberFormat="1" applyFont="1" applyFill="1" applyBorder="1" applyAlignment="1">
      <alignment horizontal="center" vertical="center"/>
    </xf>
    <xf numFmtId="168" fontId="5" fillId="0" borderId="35" xfId="0" applyNumberFormat="1" applyFont="1" applyFill="1" applyBorder="1" applyAlignment="1">
      <alignment horizontal="center" vertical="center"/>
    </xf>
    <xf numFmtId="166" fontId="3" fillId="0" borderId="36" xfId="0" applyNumberFormat="1" applyFont="1" applyFill="1" applyBorder="1" applyAlignment="1">
      <alignment horizontal="center" vertical="center"/>
    </xf>
    <xf numFmtId="167" fontId="5" fillId="0" borderId="34" xfId="0" applyNumberFormat="1" applyFont="1" applyFill="1" applyBorder="1" applyAlignment="1">
      <alignment horizontal="center" vertical="center"/>
    </xf>
    <xf numFmtId="166" fontId="5" fillId="0" borderId="36" xfId="0" applyNumberFormat="1" applyFont="1" applyFill="1" applyBorder="1" applyAlignment="1">
      <alignment horizontal="center" vertical="center"/>
    </xf>
    <xf numFmtId="166" fontId="5" fillId="0" borderId="29" xfId="0" applyNumberFormat="1" applyFont="1" applyFill="1" applyBorder="1" applyAlignment="1">
      <alignment horizontal="center" vertical="center"/>
    </xf>
    <xf numFmtId="0" fontId="20" fillId="0" borderId="38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9" fontId="2" fillId="0" borderId="38" xfId="4" applyNumberFormat="1" applyFont="1" applyFill="1" applyBorder="1" applyAlignment="1">
      <alignment horizontal="center" vertical="center"/>
    </xf>
    <xf numFmtId="1" fontId="2" fillId="0" borderId="38" xfId="5" applyNumberFormat="1" applyFont="1" applyFill="1" applyBorder="1" applyAlignment="1">
      <alignment horizontal="center" vertical="center"/>
    </xf>
    <xf numFmtId="0" fontId="5" fillId="0" borderId="38" xfId="8" applyFont="1" applyFill="1" applyBorder="1" applyAlignment="1">
      <alignment horizontal="center" vertical="center"/>
    </xf>
    <xf numFmtId="167" fontId="5" fillId="0" borderId="37" xfId="0" applyNumberFormat="1" applyFont="1" applyFill="1" applyBorder="1" applyAlignment="1">
      <alignment horizontal="center" vertical="center"/>
    </xf>
    <xf numFmtId="166" fontId="5" fillId="0" borderId="39" xfId="0" applyNumberFormat="1" applyFont="1" applyFill="1" applyBorder="1" applyAlignment="1">
      <alignment horizontal="center" vertical="center"/>
    </xf>
    <xf numFmtId="1" fontId="3" fillId="0" borderId="40" xfId="0" applyNumberFormat="1" applyFont="1" applyFill="1" applyBorder="1" applyAlignment="1">
      <alignment horizontal="center" vertical="center"/>
    </xf>
    <xf numFmtId="166" fontId="5" fillId="0" borderId="40" xfId="0" applyNumberFormat="1" applyFont="1" applyFill="1" applyBorder="1" applyAlignment="1">
      <alignment horizontal="center" vertical="center"/>
    </xf>
    <xf numFmtId="168" fontId="5" fillId="0" borderId="41" xfId="0" applyNumberFormat="1" applyFont="1" applyFill="1" applyBorder="1" applyAlignment="1">
      <alignment horizontal="center" vertical="center"/>
    </xf>
    <xf numFmtId="166" fontId="3" fillId="0" borderId="42" xfId="0" applyNumberFormat="1" applyFont="1" applyFill="1" applyBorder="1" applyAlignment="1">
      <alignment horizontal="center" vertical="center"/>
    </xf>
    <xf numFmtId="167" fontId="5" fillId="0" borderId="40" xfId="0" applyNumberFormat="1" applyFont="1" applyFill="1" applyBorder="1" applyAlignment="1">
      <alignment horizontal="center" vertical="center"/>
    </xf>
    <xf numFmtId="166" fontId="5" fillId="0" borderId="42" xfId="0" applyNumberFormat="1" applyFont="1" applyFill="1" applyBorder="1" applyAlignment="1">
      <alignment horizontal="center" vertical="center"/>
    </xf>
    <xf numFmtId="0" fontId="18" fillId="0" borderId="31" xfId="8" applyFont="1" applyFill="1" applyBorder="1" applyAlignment="1">
      <alignment horizontal="left" vertical="center"/>
    </xf>
    <xf numFmtId="0" fontId="5" fillId="0" borderId="38" xfId="8" applyFont="1" applyFill="1" applyBorder="1" applyAlignment="1">
      <alignment horizontal="left" vertical="center"/>
    </xf>
    <xf numFmtId="0" fontId="5" fillId="0" borderId="24" xfId="0" applyFont="1" applyFill="1" applyBorder="1" applyAlignment="1">
      <alignment horizontal="left" vertical="center" wrapText="1"/>
    </xf>
    <xf numFmtId="1" fontId="5" fillId="0" borderId="24" xfId="0" applyNumberFormat="1" applyFont="1" applyFill="1" applyBorder="1" applyAlignment="1">
      <alignment horizontal="center" vertical="center" wrapText="1"/>
    </xf>
    <xf numFmtId="0" fontId="18" fillId="0" borderId="38" xfId="8" applyFont="1" applyFill="1" applyBorder="1" applyAlignment="1">
      <alignment horizontal="left" vertical="center"/>
    </xf>
  </cellXfs>
  <cellStyles count="9">
    <cellStyle name="Currency 3" xfId="2" xr:uid="{0BAE6FED-F492-48C2-80C2-D21E698BC321}"/>
    <cellStyle name="Hyperlink" xfId="1" builtinId="8"/>
    <cellStyle name="Normal" xfId="0" builtinId="0"/>
    <cellStyle name="Normal 13" xfId="8" xr:uid="{F1DD1C14-D7AE-489D-A1BA-512CB7866FDD}"/>
    <cellStyle name="Normal 2" xfId="3" xr:uid="{6E44AC5B-097D-4E77-A07F-C704FDCA2197}"/>
    <cellStyle name="Normal 2 3" xfId="4" xr:uid="{FA5943BF-5BE5-4EBF-9040-0B33B31DE576}"/>
    <cellStyle name="Normal 3" xfId="6" xr:uid="{F3FE60C8-DB50-42BB-AEF2-8FBAE01C2B71}"/>
    <cellStyle name="Normal 4" xfId="7" xr:uid="{6363DE3C-A48F-46B6-99CD-C8A0C5A3CE2E}"/>
    <cellStyle name="Normal 6" xfId="5" xr:uid="{CD3200ED-0A51-430B-9AED-DC22D92A429F}"/>
  </cellStyles>
  <dxfs count="0"/>
  <tableStyles count="0" defaultTableStyle="TableStyleMedium2" defaultPivotStyle="PivotStyleLight16"/>
  <colors>
    <mruColors>
      <color rgb="FF3333FF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930088</xdr:colOff>
      <xdr:row>1</xdr:row>
      <xdr:rowOff>156882</xdr:rowOff>
    </xdr:from>
    <xdr:ext cx="2557805" cy="918883"/>
    <xdr:pic>
      <xdr:nvPicPr>
        <xdr:cNvPr id="2" name="Picture 1">
          <a:extLst>
            <a:ext uri="{FF2B5EF4-FFF2-40B4-BE49-F238E27FC236}">
              <a16:creationId xmlns:a16="http://schemas.microsoft.com/office/drawing/2014/main" id="{67AB426D-AFA0-4F8E-97B9-669B515A2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2353" y="358588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930088</xdr:colOff>
      <xdr:row>64</xdr:row>
      <xdr:rowOff>134470</xdr:rowOff>
    </xdr:from>
    <xdr:ext cx="2557805" cy="918883"/>
    <xdr:pic>
      <xdr:nvPicPr>
        <xdr:cNvPr id="3" name="Picture 2">
          <a:extLst>
            <a:ext uri="{FF2B5EF4-FFF2-40B4-BE49-F238E27FC236}">
              <a16:creationId xmlns:a16="http://schemas.microsoft.com/office/drawing/2014/main" id="{48B09F0B-CF96-4FD1-8CA5-3E533769D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2353" y="14377146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930088</xdr:colOff>
      <xdr:row>129</xdr:row>
      <xdr:rowOff>134470</xdr:rowOff>
    </xdr:from>
    <xdr:ext cx="2557805" cy="918883"/>
    <xdr:pic>
      <xdr:nvPicPr>
        <xdr:cNvPr id="4" name="Picture 3">
          <a:extLst>
            <a:ext uri="{FF2B5EF4-FFF2-40B4-BE49-F238E27FC236}">
              <a16:creationId xmlns:a16="http://schemas.microsoft.com/office/drawing/2014/main" id="{5F47D08C-8053-4CFB-BD98-093DC176A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2353" y="14377146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930088</xdr:colOff>
      <xdr:row>184</xdr:row>
      <xdr:rowOff>134470</xdr:rowOff>
    </xdr:from>
    <xdr:ext cx="2557805" cy="918883"/>
    <xdr:pic>
      <xdr:nvPicPr>
        <xdr:cNvPr id="5" name="Picture 4">
          <a:extLst>
            <a:ext uri="{FF2B5EF4-FFF2-40B4-BE49-F238E27FC236}">
              <a16:creationId xmlns:a16="http://schemas.microsoft.com/office/drawing/2014/main" id="{4E3F3216-20EE-43A7-A4B2-4A7CC2D01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2353" y="28451735"/>
          <a:ext cx="2557805" cy="9188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235"/>
  <sheetViews>
    <sheetView tabSelected="1" view="pageBreakPreview" topLeftCell="A177" zoomScale="85" zoomScaleNormal="80" zoomScaleSheetLayoutView="85" workbookViewId="0">
      <selection activeCell="B194" sqref="B194"/>
    </sheetView>
  </sheetViews>
  <sheetFormatPr defaultColWidth="9.140625" defaultRowHeight="15.75" x14ac:dyDescent="0.25"/>
  <cols>
    <col min="1" max="1" width="10.42578125" style="1" customWidth="1"/>
    <col min="2" max="2" width="79.7109375" style="20" customWidth="1"/>
    <col min="3" max="3" width="11.5703125" style="35" customWidth="1"/>
    <col min="4" max="4" width="9.28515625" style="35" customWidth="1"/>
    <col min="5" max="5" width="15.140625" style="35" customWidth="1"/>
    <col min="6" max="6" width="13.5703125" style="35" customWidth="1"/>
    <col min="7" max="7" width="11.7109375" style="35" bestFit="1" customWidth="1"/>
    <col min="8" max="8" width="18" style="35" customWidth="1"/>
    <col min="9" max="9" width="8.85546875" style="35" customWidth="1"/>
    <col min="10" max="10" width="10.85546875" style="35" customWidth="1"/>
    <col min="11" max="11" width="12.28515625" style="35" customWidth="1"/>
    <col min="12" max="12" width="10.7109375" style="13" customWidth="1"/>
    <col min="13" max="13" width="12.42578125" style="35" customWidth="1"/>
    <col min="14" max="14" width="17.140625" style="1" customWidth="1"/>
    <col min="15" max="15" width="12.140625" style="1" customWidth="1"/>
    <col min="16" max="16" width="12.28515625" style="1" customWidth="1"/>
    <col min="17" max="17" width="16.42578125" style="1" bestFit="1" customWidth="1"/>
    <col min="18" max="16384" width="9.140625" style="1"/>
  </cols>
  <sheetData>
    <row r="1" spans="1:17" x14ac:dyDescent="0.25">
      <c r="A1" s="46"/>
      <c r="B1" s="47"/>
      <c r="C1" s="48"/>
      <c r="D1" s="49"/>
      <c r="E1" s="49"/>
      <c r="F1" s="50"/>
      <c r="G1" s="50"/>
      <c r="H1" s="50"/>
      <c r="I1" s="50"/>
      <c r="J1" s="49"/>
      <c r="K1" s="49"/>
      <c r="L1" s="51"/>
      <c r="M1" s="49"/>
      <c r="N1" s="49"/>
      <c r="O1" s="49"/>
      <c r="P1" s="49"/>
      <c r="Q1" s="69"/>
    </row>
    <row r="2" spans="1:17" x14ac:dyDescent="0.25">
      <c r="A2" s="56"/>
      <c r="B2" s="70"/>
      <c r="C2" s="71"/>
      <c r="D2" s="72"/>
      <c r="E2" s="72"/>
      <c r="F2" s="73"/>
      <c r="G2" s="73"/>
      <c r="H2" s="72"/>
      <c r="I2" s="74" t="s">
        <v>6</v>
      </c>
      <c r="J2" s="74"/>
      <c r="K2" s="72"/>
      <c r="L2" s="75"/>
      <c r="M2" s="72"/>
      <c r="N2" s="72"/>
      <c r="O2" s="74"/>
      <c r="P2" s="74"/>
      <c r="Q2" s="76"/>
    </row>
    <row r="3" spans="1:17" x14ac:dyDescent="0.25">
      <c r="A3" s="56"/>
      <c r="B3" s="70"/>
      <c r="C3" s="77"/>
      <c r="D3" s="72"/>
      <c r="E3" s="72"/>
      <c r="F3" s="73"/>
      <c r="G3" s="73"/>
      <c r="H3" s="72"/>
      <c r="I3" s="78" t="s">
        <v>7</v>
      </c>
      <c r="J3" s="79"/>
      <c r="K3" s="80"/>
      <c r="L3" s="75"/>
      <c r="M3" s="72"/>
      <c r="N3" s="72"/>
      <c r="O3" s="78"/>
      <c r="P3" s="79"/>
      <c r="Q3" s="76"/>
    </row>
    <row r="4" spans="1:17" x14ac:dyDescent="0.25">
      <c r="A4" s="57"/>
      <c r="B4" s="70"/>
      <c r="C4" s="71"/>
      <c r="D4" s="72"/>
      <c r="E4" s="72"/>
      <c r="F4" s="73"/>
      <c r="G4" s="73"/>
      <c r="H4" s="72"/>
      <c r="I4" s="78" t="s">
        <v>8</v>
      </c>
      <c r="J4" s="78"/>
      <c r="K4" s="58"/>
      <c r="L4" s="75"/>
      <c r="M4" s="72"/>
      <c r="N4" s="72"/>
      <c r="O4" s="78"/>
      <c r="P4" s="78"/>
      <c r="Q4" s="76"/>
    </row>
    <row r="5" spans="1:17" ht="24.75" customHeight="1" x14ac:dyDescent="0.25">
      <c r="A5" s="59" t="s">
        <v>95</v>
      </c>
      <c r="B5" s="81"/>
      <c r="C5" s="79"/>
      <c r="D5" s="72"/>
      <c r="E5" s="72"/>
      <c r="F5" s="73"/>
      <c r="G5" s="73"/>
      <c r="H5" s="72"/>
      <c r="I5" s="78" t="s">
        <v>9</v>
      </c>
      <c r="J5" s="78"/>
      <c r="K5" s="80"/>
      <c r="L5" s="75"/>
      <c r="M5" s="72"/>
      <c r="N5" s="72"/>
      <c r="O5" s="78"/>
      <c r="P5" s="78"/>
      <c r="Q5" s="76"/>
    </row>
    <row r="6" spans="1:17" ht="27.75" customHeight="1" thickBot="1" x14ac:dyDescent="0.3">
      <c r="A6" s="60"/>
      <c r="B6" s="61"/>
      <c r="C6" s="62"/>
      <c r="D6" s="63"/>
      <c r="E6" s="63"/>
      <c r="F6" s="64"/>
      <c r="G6" s="64"/>
      <c r="H6" s="65"/>
      <c r="I6" s="66" t="s">
        <v>0</v>
      </c>
      <c r="J6" s="67">
        <f ca="1">TODAY()</f>
        <v>46154</v>
      </c>
      <c r="K6" s="63"/>
      <c r="L6" s="68"/>
      <c r="M6" s="63"/>
      <c r="N6" s="65"/>
      <c r="O6" s="66"/>
      <c r="P6" s="67"/>
      <c r="Q6" s="82"/>
    </row>
    <row r="7" spans="1:17" ht="47.25" customHeight="1" thickBot="1" x14ac:dyDescent="0.3">
      <c r="A7" s="52" t="s">
        <v>10</v>
      </c>
      <c r="B7" s="53" t="s">
        <v>1</v>
      </c>
      <c r="C7" s="54" t="s">
        <v>11</v>
      </c>
      <c r="D7" s="54" t="s">
        <v>12</v>
      </c>
      <c r="E7" s="53" t="s">
        <v>13</v>
      </c>
      <c r="F7" s="54" t="s">
        <v>14</v>
      </c>
      <c r="G7" s="54" t="s">
        <v>24</v>
      </c>
      <c r="H7" s="53" t="s">
        <v>2</v>
      </c>
      <c r="I7" s="53" t="s">
        <v>40</v>
      </c>
      <c r="J7" s="53" t="s">
        <v>39</v>
      </c>
      <c r="K7" s="53" t="s">
        <v>34</v>
      </c>
      <c r="L7" s="55" t="s">
        <v>35</v>
      </c>
      <c r="M7" s="53" t="s">
        <v>36</v>
      </c>
      <c r="N7" s="53" t="s">
        <v>3</v>
      </c>
      <c r="O7" s="54" t="s">
        <v>15</v>
      </c>
      <c r="P7" s="54" t="s">
        <v>4</v>
      </c>
      <c r="Q7" s="83" t="s">
        <v>16</v>
      </c>
    </row>
    <row r="8" spans="1:17" ht="16.5" thickBot="1" x14ac:dyDescent="0.3">
      <c r="A8" s="16"/>
      <c r="B8" s="17" t="s">
        <v>17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5"/>
    </row>
    <row r="9" spans="1:17" ht="20.100000000000001" customHeight="1" x14ac:dyDescent="0.25">
      <c r="A9" s="15">
        <v>1</v>
      </c>
      <c r="B9" s="110" t="s">
        <v>26</v>
      </c>
      <c r="C9" s="111">
        <v>1</v>
      </c>
      <c r="D9" s="112">
        <v>0</v>
      </c>
      <c r="E9" s="113">
        <f>(1+D9)*C9</f>
        <v>1</v>
      </c>
      <c r="F9" s="114" t="s">
        <v>18</v>
      </c>
      <c r="G9" s="115">
        <v>0</v>
      </c>
      <c r="H9" s="116">
        <f t="shared" ref="H9:H18" si="0">G9*E9</f>
        <v>0</v>
      </c>
      <c r="I9" s="117">
        <v>1</v>
      </c>
      <c r="J9" s="118" t="s">
        <v>41</v>
      </c>
      <c r="K9" s="119">
        <v>35</v>
      </c>
      <c r="L9" s="120">
        <v>0</v>
      </c>
      <c r="M9" s="117">
        <f t="shared" ref="M9:M18" si="1">L9*E9</f>
        <v>0</v>
      </c>
      <c r="N9" s="121">
        <f t="shared" ref="N9:N18" si="2">M9*K9</f>
        <v>0</v>
      </c>
      <c r="O9" s="122">
        <f t="shared" ref="O9:O18" si="3">(H9+N9)/E9</f>
        <v>0</v>
      </c>
      <c r="P9" s="123">
        <f t="shared" ref="P9:P18" si="4">O9*E9</f>
        <v>0</v>
      </c>
      <c r="Q9" s="84"/>
    </row>
    <row r="10" spans="1:17" ht="20.100000000000001" customHeight="1" x14ac:dyDescent="0.25">
      <c r="A10" s="2">
        <f>IF(C10=0,"",1+MAX(A$9:A9))</f>
        <v>2</v>
      </c>
      <c r="B10" s="110" t="s">
        <v>27</v>
      </c>
      <c r="C10" s="111">
        <v>1</v>
      </c>
      <c r="D10" s="112">
        <v>0</v>
      </c>
      <c r="E10" s="113">
        <f>(1+D10)*C10</f>
        <v>1</v>
      </c>
      <c r="F10" s="114" t="s">
        <v>18</v>
      </c>
      <c r="G10" s="115">
        <v>0</v>
      </c>
      <c r="H10" s="116">
        <f t="shared" si="0"/>
        <v>0</v>
      </c>
      <c r="I10" s="117">
        <v>1</v>
      </c>
      <c r="J10" s="118" t="s">
        <v>41</v>
      </c>
      <c r="K10" s="119">
        <v>35</v>
      </c>
      <c r="L10" s="120">
        <v>0</v>
      </c>
      <c r="M10" s="117">
        <f t="shared" si="1"/>
        <v>0</v>
      </c>
      <c r="N10" s="121">
        <f t="shared" si="2"/>
        <v>0</v>
      </c>
      <c r="O10" s="122">
        <f t="shared" si="3"/>
        <v>0</v>
      </c>
      <c r="P10" s="123">
        <f t="shared" si="4"/>
        <v>0</v>
      </c>
      <c r="Q10" s="84"/>
    </row>
    <row r="11" spans="1:17" ht="20.100000000000001" customHeight="1" x14ac:dyDescent="0.25">
      <c r="A11" s="2">
        <f>IF(C11=0,"",1+MAX(A$9:A10))</f>
        <v>3</v>
      </c>
      <c r="B11" s="124" t="s">
        <v>19</v>
      </c>
      <c r="C11" s="111">
        <v>1</v>
      </c>
      <c r="D11" s="112">
        <v>0</v>
      </c>
      <c r="E11" s="113">
        <f t="shared" ref="E11:E18" si="5">(1+D11)*C11</f>
        <v>1</v>
      </c>
      <c r="F11" s="125" t="s">
        <v>18</v>
      </c>
      <c r="G11" s="115">
        <v>0</v>
      </c>
      <c r="H11" s="116">
        <f t="shared" si="0"/>
        <v>0</v>
      </c>
      <c r="I11" s="117">
        <v>1</v>
      </c>
      <c r="J11" s="118" t="s">
        <v>41</v>
      </c>
      <c r="K11" s="119">
        <v>35</v>
      </c>
      <c r="L11" s="120">
        <v>0</v>
      </c>
      <c r="M11" s="117">
        <f t="shared" si="1"/>
        <v>0</v>
      </c>
      <c r="N11" s="121">
        <f t="shared" si="2"/>
        <v>0</v>
      </c>
      <c r="O11" s="122">
        <f t="shared" si="3"/>
        <v>0</v>
      </c>
      <c r="P11" s="123">
        <f t="shared" si="4"/>
        <v>0</v>
      </c>
      <c r="Q11" s="84"/>
    </row>
    <row r="12" spans="1:17" ht="20.100000000000001" customHeight="1" x14ac:dyDescent="0.25">
      <c r="A12" s="2">
        <f>IF(C12=0,"",1+MAX(A$9:A11))</f>
        <v>4</v>
      </c>
      <c r="B12" s="124" t="s">
        <v>28</v>
      </c>
      <c r="C12" s="111">
        <v>1</v>
      </c>
      <c r="D12" s="112">
        <v>0</v>
      </c>
      <c r="E12" s="113">
        <f t="shared" si="5"/>
        <v>1</v>
      </c>
      <c r="F12" s="125" t="s">
        <v>18</v>
      </c>
      <c r="G12" s="115">
        <v>0</v>
      </c>
      <c r="H12" s="116">
        <f t="shared" si="0"/>
        <v>0</v>
      </c>
      <c r="I12" s="117">
        <v>1</v>
      </c>
      <c r="J12" s="118" t="s">
        <v>41</v>
      </c>
      <c r="K12" s="119">
        <v>35</v>
      </c>
      <c r="L12" s="120">
        <v>0</v>
      </c>
      <c r="M12" s="117">
        <f t="shared" si="1"/>
        <v>0</v>
      </c>
      <c r="N12" s="121">
        <f t="shared" si="2"/>
        <v>0</v>
      </c>
      <c r="O12" s="122">
        <f t="shared" si="3"/>
        <v>0</v>
      </c>
      <c r="P12" s="123">
        <f t="shared" si="4"/>
        <v>0</v>
      </c>
      <c r="Q12" s="84"/>
    </row>
    <row r="13" spans="1:17" ht="20.100000000000001" customHeight="1" x14ac:dyDescent="0.25">
      <c r="A13" s="2">
        <f>IF(C13=0,"",1+MAX(A$9:A12))</f>
        <v>5</v>
      </c>
      <c r="B13" s="124" t="s">
        <v>29</v>
      </c>
      <c r="C13" s="111">
        <v>1</v>
      </c>
      <c r="D13" s="112">
        <v>0</v>
      </c>
      <c r="E13" s="113">
        <f t="shared" si="5"/>
        <v>1</v>
      </c>
      <c r="F13" s="125" t="s">
        <v>18</v>
      </c>
      <c r="G13" s="115">
        <v>0</v>
      </c>
      <c r="H13" s="116">
        <f t="shared" si="0"/>
        <v>0</v>
      </c>
      <c r="I13" s="117">
        <v>1</v>
      </c>
      <c r="J13" s="118" t="s">
        <v>41</v>
      </c>
      <c r="K13" s="119">
        <v>35</v>
      </c>
      <c r="L13" s="120">
        <v>0</v>
      </c>
      <c r="M13" s="117">
        <f t="shared" si="1"/>
        <v>0</v>
      </c>
      <c r="N13" s="121">
        <f t="shared" si="2"/>
        <v>0</v>
      </c>
      <c r="O13" s="122">
        <f t="shared" si="3"/>
        <v>0</v>
      </c>
      <c r="P13" s="123">
        <f t="shared" si="4"/>
        <v>0</v>
      </c>
      <c r="Q13" s="84"/>
    </row>
    <row r="14" spans="1:17" ht="20.100000000000001" customHeight="1" x14ac:dyDescent="0.25">
      <c r="A14" s="2">
        <f>IF(C14=0,"",1+MAX(A$9:A13))</f>
        <v>6</v>
      </c>
      <c r="B14" s="124" t="s">
        <v>30</v>
      </c>
      <c r="C14" s="111">
        <v>1</v>
      </c>
      <c r="D14" s="112">
        <v>0</v>
      </c>
      <c r="E14" s="113">
        <f t="shared" si="5"/>
        <v>1</v>
      </c>
      <c r="F14" s="125" t="s">
        <v>18</v>
      </c>
      <c r="G14" s="115">
        <v>0</v>
      </c>
      <c r="H14" s="116">
        <f t="shared" si="0"/>
        <v>0</v>
      </c>
      <c r="I14" s="117">
        <v>1</v>
      </c>
      <c r="J14" s="118" t="s">
        <v>41</v>
      </c>
      <c r="K14" s="119">
        <v>35</v>
      </c>
      <c r="L14" s="120">
        <v>0</v>
      </c>
      <c r="M14" s="117">
        <f t="shared" si="1"/>
        <v>0</v>
      </c>
      <c r="N14" s="121">
        <f t="shared" si="2"/>
        <v>0</v>
      </c>
      <c r="O14" s="122">
        <f t="shared" si="3"/>
        <v>0</v>
      </c>
      <c r="P14" s="123">
        <f t="shared" si="4"/>
        <v>0</v>
      </c>
      <c r="Q14" s="84"/>
    </row>
    <row r="15" spans="1:17" ht="20.100000000000001" customHeight="1" x14ac:dyDescent="0.25">
      <c r="A15" s="2">
        <f>IF(C15=0,"",1+MAX(A$9:A14))</f>
        <v>7</v>
      </c>
      <c r="B15" s="124" t="s">
        <v>31</v>
      </c>
      <c r="C15" s="111">
        <v>1</v>
      </c>
      <c r="D15" s="112">
        <v>0</v>
      </c>
      <c r="E15" s="113">
        <f t="shared" si="5"/>
        <v>1</v>
      </c>
      <c r="F15" s="125" t="s">
        <v>18</v>
      </c>
      <c r="G15" s="115">
        <v>0</v>
      </c>
      <c r="H15" s="116">
        <f t="shared" si="0"/>
        <v>0</v>
      </c>
      <c r="I15" s="117">
        <v>1</v>
      </c>
      <c r="J15" s="118" t="s">
        <v>41</v>
      </c>
      <c r="K15" s="119">
        <v>35</v>
      </c>
      <c r="L15" s="120">
        <v>0</v>
      </c>
      <c r="M15" s="117">
        <f t="shared" si="1"/>
        <v>0</v>
      </c>
      <c r="N15" s="121">
        <f t="shared" si="2"/>
        <v>0</v>
      </c>
      <c r="O15" s="122">
        <f t="shared" si="3"/>
        <v>0</v>
      </c>
      <c r="P15" s="123">
        <f t="shared" si="4"/>
        <v>0</v>
      </c>
      <c r="Q15" s="84"/>
    </row>
    <row r="16" spans="1:17" ht="20.100000000000001" customHeight="1" x14ac:dyDescent="0.25">
      <c r="A16" s="2">
        <f>IF(C16=0,"",1+MAX(A$9:A15))</f>
        <v>8</v>
      </c>
      <c r="B16" s="126" t="s">
        <v>44</v>
      </c>
      <c r="C16" s="111">
        <v>1</v>
      </c>
      <c r="D16" s="112">
        <v>0</v>
      </c>
      <c r="E16" s="113">
        <f t="shared" si="5"/>
        <v>1</v>
      </c>
      <c r="F16" s="125" t="s">
        <v>18</v>
      </c>
      <c r="G16" s="115">
        <v>0</v>
      </c>
      <c r="H16" s="116">
        <f t="shared" si="0"/>
        <v>0</v>
      </c>
      <c r="I16" s="117">
        <v>1</v>
      </c>
      <c r="J16" s="118" t="s">
        <v>41</v>
      </c>
      <c r="K16" s="119">
        <v>35</v>
      </c>
      <c r="L16" s="120">
        <v>0</v>
      </c>
      <c r="M16" s="117">
        <f t="shared" si="1"/>
        <v>0</v>
      </c>
      <c r="N16" s="121">
        <f t="shared" si="2"/>
        <v>0</v>
      </c>
      <c r="O16" s="122">
        <f t="shared" si="3"/>
        <v>0</v>
      </c>
      <c r="P16" s="123">
        <f t="shared" si="4"/>
        <v>0</v>
      </c>
      <c r="Q16" s="84"/>
    </row>
    <row r="17" spans="1:17" ht="20.100000000000001" customHeight="1" x14ac:dyDescent="0.25">
      <c r="A17" s="2">
        <f>IF(C17=0,"",1+MAX(A$9:A16))</f>
        <v>9</v>
      </c>
      <c r="B17" s="127" t="s">
        <v>45</v>
      </c>
      <c r="C17" s="111">
        <v>1</v>
      </c>
      <c r="D17" s="112">
        <v>0</v>
      </c>
      <c r="E17" s="113">
        <f t="shared" si="5"/>
        <v>1</v>
      </c>
      <c r="F17" s="114" t="s">
        <v>18</v>
      </c>
      <c r="G17" s="115">
        <v>0</v>
      </c>
      <c r="H17" s="116">
        <f t="shared" si="0"/>
        <v>0</v>
      </c>
      <c r="I17" s="117">
        <v>1</v>
      </c>
      <c r="J17" s="118" t="s">
        <v>41</v>
      </c>
      <c r="K17" s="119">
        <v>35</v>
      </c>
      <c r="L17" s="120">
        <v>0</v>
      </c>
      <c r="M17" s="117">
        <f t="shared" si="1"/>
        <v>0</v>
      </c>
      <c r="N17" s="121">
        <f t="shared" si="2"/>
        <v>0</v>
      </c>
      <c r="O17" s="122">
        <f t="shared" si="3"/>
        <v>0</v>
      </c>
      <c r="P17" s="123">
        <f t="shared" si="4"/>
        <v>0</v>
      </c>
      <c r="Q17" s="84"/>
    </row>
    <row r="18" spans="1:17" ht="20.100000000000001" customHeight="1" thickBot="1" x14ac:dyDescent="0.3">
      <c r="A18" s="2">
        <f>IF(C18=0,"",1+MAX(A$9:A17))</f>
        <v>10</v>
      </c>
      <c r="B18" s="127" t="s">
        <v>46</v>
      </c>
      <c r="C18" s="128">
        <v>1</v>
      </c>
      <c r="D18" s="129">
        <v>0</v>
      </c>
      <c r="E18" s="130">
        <f t="shared" si="5"/>
        <v>1</v>
      </c>
      <c r="F18" s="131" t="s">
        <v>18</v>
      </c>
      <c r="G18" s="115">
        <v>0</v>
      </c>
      <c r="H18" s="116">
        <f t="shared" si="0"/>
        <v>0</v>
      </c>
      <c r="I18" s="117">
        <v>1</v>
      </c>
      <c r="J18" s="118" t="s">
        <v>41</v>
      </c>
      <c r="K18" s="119">
        <v>35</v>
      </c>
      <c r="L18" s="120">
        <v>0</v>
      </c>
      <c r="M18" s="117">
        <f t="shared" si="1"/>
        <v>0</v>
      </c>
      <c r="N18" s="121">
        <f t="shared" si="2"/>
        <v>0</v>
      </c>
      <c r="O18" s="122">
        <f t="shared" si="3"/>
        <v>0</v>
      </c>
      <c r="P18" s="123">
        <f t="shared" si="4"/>
        <v>0</v>
      </c>
      <c r="Q18" s="84"/>
    </row>
    <row r="19" spans="1:17" ht="20.100000000000001" customHeight="1" thickBot="1" x14ac:dyDescent="0.3">
      <c r="A19" s="14" t="str">
        <f>IF(C19=0,"",1+MAX(A$9:A18))</f>
        <v/>
      </c>
      <c r="B19" s="18" t="s">
        <v>20</v>
      </c>
      <c r="C19" s="3"/>
      <c r="D19" s="4"/>
      <c r="E19" s="5"/>
      <c r="F19" s="6" t="s">
        <v>32</v>
      </c>
      <c r="G19" s="5"/>
      <c r="H19" s="36">
        <f>SUM(H9:H18)</f>
        <v>0</v>
      </c>
      <c r="I19" s="36"/>
      <c r="J19" s="36"/>
      <c r="K19" s="36"/>
      <c r="L19" s="37"/>
      <c r="M19" s="6" t="s">
        <v>25</v>
      </c>
      <c r="N19" s="36">
        <f>SUM(N9:N18)</f>
        <v>0</v>
      </c>
      <c r="O19" s="38"/>
      <c r="P19" s="39"/>
      <c r="Q19" s="85">
        <f>(SUM(P9:P19))</f>
        <v>0</v>
      </c>
    </row>
    <row r="20" spans="1:17" ht="16.5" thickBot="1" x14ac:dyDescent="0.3">
      <c r="A20" s="34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7"/>
      <c r="M20" s="86"/>
      <c r="N20" s="86"/>
      <c r="O20" s="86"/>
      <c r="P20" s="86"/>
      <c r="Q20" s="88"/>
    </row>
    <row r="21" spans="1:17" ht="16.5" thickBot="1" x14ac:dyDescent="0.3">
      <c r="A21" s="16"/>
      <c r="B21" s="17" t="s">
        <v>42</v>
      </c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5"/>
    </row>
    <row r="22" spans="1:17" x14ac:dyDescent="0.25">
      <c r="A22" s="2" t="str">
        <f>IF(C22=0,"",1+MAX(A$9:A216))</f>
        <v/>
      </c>
      <c r="B22" s="132" t="s">
        <v>52</v>
      </c>
      <c r="C22" s="133"/>
      <c r="D22" s="133"/>
      <c r="E22" s="113"/>
      <c r="F22" s="133"/>
      <c r="G22" s="115"/>
      <c r="H22" s="116"/>
      <c r="I22" s="117"/>
      <c r="J22" s="118"/>
      <c r="K22" s="119"/>
      <c r="L22" s="120"/>
      <c r="M22" s="117"/>
      <c r="N22" s="121"/>
      <c r="O22" s="122"/>
      <c r="P22" s="123"/>
      <c r="Q22" s="134"/>
    </row>
    <row r="23" spans="1:17" x14ac:dyDescent="0.25">
      <c r="A23" s="2" t="str">
        <f>IF(C23=0,"",1+MAX(A$9:A22))</f>
        <v/>
      </c>
      <c r="B23" s="135" t="s">
        <v>53</v>
      </c>
      <c r="C23" s="136"/>
      <c r="D23" s="137"/>
      <c r="E23" s="138"/>
      <c r="F23" s="136"/>
      <c r="G23" s="115"/>
      <c r="H23" s="116"/>
      <c r="I23" s="117"/>
      <c r="J23" s="118"/>
      <c r="K23" s="119"/>
      <c r="L23" s="120"/>
      <c r="M23" s="117"/>
      <c r="N23" s="121"/>
      <c r="O23" s="122"/>
      <c r="P23" s="123"/>
      <c r="Q23" s="139"/>
    </row>
    <row r="24" spans="1:17" x14ac:dyDescent="0.25">
      <c r="A24" s="2" t="str">
        <f>IF(C24=0,"",1+MAX(A$9:A23))</f>
        <v/>
      </c>
      <c r="B24" s="140" t="s">
        <v>54</v>
      </c>
      <c r="C24" s="136"/>
      <c r="D24" s="137"/>
      <c r="E24" s="138"/>
      <c r="F24" s="136"/>
      <c r="G24" s="115"/>
      <c r="H24" s="116"/>
      <c r="I24" s="117"/>
      <c r="J24" s="118"/>
      <c r="K24" s="119"/>
      <c r="L24" s="120"/>
      <c r="M24" s="117"/>
      <c r="N24" s="121"/>
      <c r="O24" s="122"/>
      <c r="P24" s="123"/>
      <c r="Q24" s="139"/>
    </row>
    <row r="25" spans="1:17" x14ac:dyDescent="0.25">
      <c r="A25" s="2">
        <f>IF(C25=0,"",1+MAX(A$9:A24))</f>
        <v>11</v>
      </c>
      <c r="B25" s="141" t="s">
        <v>55</v>
      </c>
      <c r="C25" s="136">
        <v>9818</v>
      </c>
      <c r="D25" s="137">
        <v>0.05</v>
      </c>
      <c r="E25" s="138">
        <f t="shared" ref="E25:E95" si="6">C25*(1+D25)</f>
        <v>10308.9</v>
      </c>
      <c r="F25" s="136" t="s">
        <v>37</v>
      </c>
      <c r="G25" s="115">
        <v>0</v>
      </c>
      <c r="H25" s="116">
        <f t="shared" ref="H25" si="7">G25*E25</f>
        <v>0</v>
      </c>
      <c r="I25" s="117">
        <v>1</v>
      </c>
      <c r="J25" s="118" t="s">
        <v>47</v>
      </c>
      <c r="K25" s="119">
        <v>65</v>
      </c>
      <c r="L25" s="120">
        <v>0</v>
      </c>
      <c r="M25" s="117">
        <f t="shared" ref="M25" si="8">L25*E25</f>
        <v>0</v>
      </c>
      <c r="N25" s="121">
        <f t="shared" ref="N25" si="9">M25*K25</f>
        <v>0</v>
      </c>
      <c r="O25" s="122">
        <f t="shared" ref="O25" si="10">(H25+N25)/E25</f>
        <v>0</v>
      </c>
      <c r="P25" s="123">
        <f t="shared" ref="P25" si="11">O25*E25</f>
        <v>0</v>
      </c>
      <c r="Q25" s="139"/>
    </row>
    <row r="26" spans="1:17" x14ac:dyDescent="0.25">
      <c r="A26" s="2" t="str">
        <f>IF(C26=0,"",1+MAX(A$9:A25))</f>
        <v/>
      </c>
      <c r="B26" s="140" t="s">
        <v>56</v>
      </c>
      <c r="C26" s="136"/>
      <c r="D26" s="137"/>
      <c r="E26" s="138"/>
      <c r="F26" s="136"/>
      <c r="G26" s="115"/>
      <c r="H26" s="116"/>
      <c r="I26" s="117"/>
      <c r="J26" s="118"/>
      <c r="K26" s="119"/>
      <c r="L26" s="120"/>
      <c r="M26" s="117"/>
      <c r="N26" s="121"/>
      <c r="O26" s="122"/>
      <c r="P26" s="123"/>
      <c r="Q26" s="139"/>
    </row>
    <row r="27" spans="1:17" x14ac:dyDescent="0.25">
      <c r="A27" s="2">
        <f>IF(C27=0,"",1+MAX(A$9:A26))</f>
        <v>12</v>
      </c>
      <c r="B27" s="141" t="s">
        <v>55</v>
      </c>
      <c r="C27" s="136">
        <v>9748</v>
      </c>
      <c r="D27" s="137">
        <v>0.05</v>
      </c>
      <c r="E27" s="138">
        <f t="shared" si="6"/>
        <v>10235.4</v>
      </c>
      <c r="F27" s="136" t="s">
        <v>37</v>
      </c>
      <c r="G27" s="115">
        <v>0</v>
      </c>
      <c r="H27" s="116">
        <f t="shared" ref="H27:H98" si="12">G27*E27</f>
        <v>0</v>
      </c>
      <c r="I27" s="117">
        <v>1</v>
      </c>
      <c r="J27" s="118" t="s">
        <v>47</v>
      </c>
      <c r="K27" s="119">
        <v>65</v>
      </c>
      <c r="L27" s="120">
        <v>0</v>
      </c>
      <c r="M27" s="117">
        <f t="shared" ref="M27:M98" si="13">L27*E27</f>
        <v>0</v>
      </c>
      <c r="N27" s="121">
        <f t="shared" ref="N27:N98" si="14">M27*K27</f>
        <v>0</v>
      </c>
      <c r="O27" s="122">
        <f t="shared" ref="O27:O98" si="15">(H27+N27)/E27</f>
        <v>0</v>
      </c>
      <c r="P27" s="123">
        <f t="shared" ref="P27:P98" si="16">O27*E27</f>
        <v>0</v>
      </c>
      <c r="Q27" s="139"/>
    </row>
    <row r="28" spans="1:17" x14ac:dyDescent="0.25">
      <c r="A28" s="2" t="str">
        <f>IF(C28=0,"",1+MAX(A$9:A27))</f>
        <v/>
      </c>
      <c r="B28" s="140" t="s">
        <v>57</v>
      </c>
      <c r="C28" s="136"/>
      <c r="D28" s="137"/>
      <c r="E28" s="138"/>
      <c r="F28" s="136"/>
      <c r="G28" s="115"/>
      <c r="H28" s="116"/>
      <c r="I28" s="117"/>
      <c r="J28" s="118"/>
      <c r="K28" s="119"/>
      <c r="L28" s="120"/>
      <c r="M28" s="117"/>
      <c r="N28" s="121"/>
      <c r="O28" s="122"/>
      <c r="P28" s="123"/>
      <c r="Q28" s="139"/>
    </row>
    <row r="29" spans="1:17" x14ac:dyDescent="0.25">
      <c r="A29" s="2">
        <f>IF(C29=0,"",1+MAX(A$9:A28))</f>
        <v>13</v>
      </c>
      <c r="B29" s="141" t="s">
        <v>58</v>
      </c>
      <c r="C29" s="136">
        <v>11070</v>
      </c>
      <c r="D29" s="137">
        <v>0.05</v>
      </c>
      <c r="E29" s="138">
        <f t="shared" ref="E29" si="17">C29*(1+D29)</f>
        <v>11623.5</v>
      </c>
      <c r="F29" s="136" t="s">
        <v>37</v>
      </c>
      <c r="G29" s="115">
        <v>0</v>
      </c>
      <c r="H29" s="116">
        <f t="shared" ref="H29" si="18">G29*E29</f>
        <v>0</v>
      </c>
      <c r="I29" s="117">
        <v>1</v>
      </c>
      <c r="J29" s="118" t="s">
        <v>47</v>
      </c>
      <c r="K29" s="119">
        <v>65</v>
      </c>
      <c r="L29" s="120">
        <v>0</v>
      </c>
      <c r="M29" s="117">
        <f t="shared" ref="M29" si="19">L29*E29</f>
        <v>0</v>
      </c>
      <c r="N29" s="121">
        <f t="shared" ref="N29" si="20">M29*K29</f>
        <v>0</v>
      </c>
      <c r="O29" s="122">
        <f t="shared" ref="O29" si="21">(H29+N29)/E29</f>
        <v>0</v>
      </c>
      <c r="P29" s="123">
        <f t="shared" ref="P29" si="22">O29*E29</f>
        <v>0</v>
      </c>
      <c r="Q29" s="139"/>
    </row>
    <row r="30" spans="1:17" x14ac:dyDescent="0.25">
      <c r="A30" s="2" t="str">
        <f>IF(C30=0,"",1+MAX(A$9:A29))</f>
        <v/>
      </c>
      <c r="B30" s="135" t="s">
        <v>59</v>
      </c>
      <c r="C30" s="136"/>
      <c r="D30" s="137"/>
      <c r="E30" s="138"/>
      <c r="F30" s="136"/>
      <c r="G30" s="115"/>
      <c r="H30" s="116"/>
      <c r="I30" s="117"/>
      <c r="J30" s="118"/>
      <c r="K30" s="119"/>
      <c r="L30" s="120"/>
      <c r="M30" s="117"/>
      <c r="N30" s="121"/>
      <c r="O30" s="122"/>
      <c r="P30" s="123"/>
      <c r="Q30" s="139"/>
    </row>
    <row r="31" spans="1:17" x14ac:dyDescent="0.25">
      <c r="A31" s="2" t="str">
        <f>IF(C31=0,"",1+MAX(A$9:A30))</f>
        <v/>
      </c>
      <c r="B31" s="140" t="s">
        <v>54</v>
      </c>
      <c r="C31" s="136"/>
      <c r="D31" s="137"/>
      <c r="E31" s="138"/>
      <c r="F31" s="136"/>
      <c r="G31" s="115"/>
      <c r="H31" s="116"/>
      <c r="I31" s="117"/>
      <c r="J31" s="118"/>
      <c r="K31" s="119"/>
      <c r="L31" s="120"/>
      <c r="M31" s="117"/>
      <c r="N31" s="121"/>
      <c r="O31" s="122"/>
      <c r="P31" s="123"/>
      <c r="Q31" s="139"/>
    </row>
    <row r="32" spans="1:17" x14ac:dyDescent="0.25">
      <c r="A32" s="2" t="str">
        <f>IF(C32=0,"",1+MAX(A$9:A31))</f>
        <v/>
      </c>
      <c r="B32" s="142" t="s">
        <v>60</v>
      </c>
      <c r="C32" s="136"/>
      <c r="D32" s="137"/>
      <c r="E32" s="138"/>
      <c r="F32" s="136"/>
      <c r="G32" s="115"/>
      <c r="H32" s="116"/>
      <c r="I32" s="117"/>
      <c r="J32" s="118"/>
      <c r="K32" s="119"/>
      <c r="L32" s="120"/>
      <c r="M32" s="117"/>
      <c r="N32" s="121"/>
      <c r="O32" s="122"/>
      <c r="P32" s="123"/>
      <c r="Q32" s="139"/>
    </row>
    <row r="33" spans="1:17" x14ac:dyDescent="0.25">
      <c r="A33" s="2">
        <f>IF(C33=0,"",1+MAX(A$9:A32))</f>
        <v>14</v>
      </c>
      <c r="B33" s="141" t="s">
        <v>61</v>
      </c>
      <c r="C33" s="136">
        <v>774</v>
      </c>
      <c r="D33" s="137">
        <v>0.05</v>
      </c>
      <c r="E33" s="138">
        <f t="shared" si="6"/>
        <v>812.7</v>
      </c>
      <c r="F33" s="136" t="s">
        <v>37</v>
      </c>
      <c r="G33" s="115">
        <v>0</v>
      </c>
      <c r="H33" s="116">
        <f t="shared" si="12"/>
        <v>0</v>
      </c>
      <c r="I33" s="117">
        <v>1</v>
      </c>
      <c r="J33" s="118" t="s">
        <v>47</v>
      </c>
      <c r="K33" s="119">
        <v>65</v>
      </c>
      <c r="L33" s="120">
        <v>0</v>
      </c>
      <c r="M33" s="117">
        <f t="shared" si="13"/>
        <v>0</v>
      </c>
      <c r="N33" s="121">
        <f t="shared" si="14"/>
        <v>0</v>
      </c>
      <c r="O33" s="122">
        <f t="shared" si="15"/>
        <v>0</v>
      </c>
      <c r="P33" s="123">
        <f t="shared" si="16"/>
        <v>0</v>
      </c>
      <c r="Q33" s="139"/>
    </row>
    <row r="34" spans="1:17" x14ac:dyDescent="0.25">
      <c r="A34" s="2" t="str">
        <f>IF(C34=0,"",1+MAX(A$9:A33))</f>
        <v/>
      </c>
      <c r="B34" s="142" t="s">
        <v>62</v>
      </c>
      <c r="C34" s="136"/>
      <c r="D34" s="137"/>
      <c r="E34" s="138"/>
      <c r="F34" s="136"/>
      <c r="G34" s="115"/>
      <c r="H34" s="116"/>
      <c r="I34" s="117"/>
      <c r="J34" s="118"/>
      <c r="K34" s="119"/>
      <c r="L34" s="120"/>
      <c r="M34" s="117"/>
      <c r="N34" s="121"/>
      <c r="O34" s="122"/>
      <c r="P34" s="123"/>
      <c r="Q34" s="139"/>
    </row>
    <row r="35" spans="1:17" x14ac:dyDescent="0.25">
      <c r="A35" s="2">
        <f>IF(C35=0,"",1+MAX(A$9:A34))</f>
        <v>15</v>
      </c>
      <c r="B35" s="141" t="s">
        <v>63</v>
      </c>
      <c r="C35" s="136">
        <v>162</v>
      </c>
      <c r="D35" s="137">
        <v>0.05</v>
      </c>
      <c r="E35" s="138">
        <f t="shared" ref="E35" si="23">C35*(1+D35)</f>
        <v>170.1</v>
      </c>
      <c r="F35" s="136" t="s">
        <v>37</v>
      </c>
      <c r="G35" s="115">
        <v>0</v>
      </c>
      <c r="H35" s="116">
        <f t="shared" ref="H35" si="24">G35*E35</f>
        <v>0</v>
      </c>
      <c r="I35" s="117">
        <v>1</v>
      </c>
      <c r="J35" s="118" t="s">
        <v>47</v>
      </c>
      <c r="K35" s="119">
        <v>65</v>
      </c>
      <c r="L35" s="120">
        <v>0</v>
      </c>
      <c r="M35" s="117">
        <f t="shared" ref="M35" si="25">L35*E35</f>
        <v>0</v>
      </c>
      <c r="N35" s="121">
        <f t="shared" ref="N35" si="26">M35*K35</f>
        <v>0</v>
      </c>
      <c r="O35" s="122">
        <f t="shared" ref="O35" si="27">(H35+N35)/E35</f>
        <v>0</v>
      </c>
      <c r="P35" s="123">
        <f t="shared" ref="P35" si="28">O35*E35</f>
        <v>0</v>
      </c>
      <c r="Q35" s="139"/>
    </row>
    <row r="36" spans="1:17" x14ac:dyDescent="0.25">
      <c r="A36" s="2" t="str">
        <f>IF(C36=0,"",1+MAX(A$9:A35))</f>
        <v/>
      </c>
      <c r="B36" s="142" t="s">
        <v>64</v>
      </c>
      <c r="C36" s="136"/>
      <c r="D36" s="137"/>
      <c r="E36" s="138"/>
      <c r="F36" s="136"/>
      <c r="G36" s="115"/>
      <c r="H36" s="116"/>
      <c r="I36" s="117"/>
      <c r="J36" s="118"/>
      <c r="K36" s="119"/>
      <c r="L36" s="120"/>
      <c r="M36" s="117"/>
      <c r="N36" s="121"/>
      <c r="O36" s="122"/>
      <c r="P36" s="123"/>
      <c r="Q36" s="139"/>
    </row>
    <row r="37" spans="1:17" x14ac:dyDescent="0.25">
      <c r="A37" s="2">
        <f>IF(C37=0,"",1+MAX(A$9:A36))</f>
        <v>16</v>
      </c>
      <c r="B37" s="141" t="s">
        <v>63</v>
      </c>
      <c r="C37" s="136">
        <v>171</v>
      </c>
      <c r="D37" s="137">
        <v>0.05</v>
      </c>
      <c r="E37" s="138">
        <f t="shared" si="6"/>
        <v>179.55</v>
      </c>
      <c r="F37" s="136" t="s">
        <v>37</v>
      </c>
      <c r="G37" s="115">
        <v>0</v>
      </c>
      <c r="H37" s="116">
        <f t="shared" si="12"/>
        <v>0</v>
      </c>
      <c r="I37" s="117">
        <v>1</v>
      </c>
      <c r="J37" s="118" t="s">
        <v>47</v>
      </c>
      <c r="K37" s="119">
        <v>65</v>
      </c>
      <c r="L37" s="120">
        <v>0</v>
      </c>
      <c r="M37" s="117">
        <f t="shared" si="13"/>
        <v>0</v>
      </c>
      <c r="N37" s="121">
        <f t="shared" si="14"/>
        <v>0</v>
      </c>
      <c r="O37" s="122">
        <f t="shared" si="15"/>
        <v>0</v>
      </c>
      <c r="P37" s="123">
        <f t="shared" si="16"/>
        <v>0</v>
      </c>
      <c r="Q37" s="139"/>
    </row>
    <row r="38" spans="1:17" x14ac:dyDescent="0.25">
      <c r="A38" s="2" t="str">
        <f>IF(C38=0,"",1+MAX(A$9:A37))</f>
        <v/>
      </c>
      <c r="B38" s="142" t="s">
        <v>65</v>
      </c>
      <c r="C38" s="136"/>
      <c r="D38" s="137"/>
      <c r="E38" s="138"/>
      <c r="F38" s="136"/>
      <c r="G38" s="115"/>
      <c r="H38" s="116"/>
      <c r="I38" s="117"/>
      <c r="J38" s="118"/>
      <c r="K38" s="119"/>
      <c r="L38" s="120"/>
      <c r="M38" s="117"/>
      <c r="N38" s="121"/>
      <c r="O38" s="122"/>
      <c r="P38" s="123"/>
      <c r="Q38" s="139"/>
    </row>
    <row r="39" spans="1:17" x14ac:dyDescent="0.25">
      <c r="A39" s="2">
        <f>IF(C39=0,"",1+MAX(A$9:A38))</f>
        <v>17</v>
      </c>
      <c r="B39" s="141" t="s">
        <v>63</v>
      </c>
      <c r="C39" s="136">
        <v>2934</v>
      </c>
      <c r="D39" s="137">
        <v>0.05</v>
      </c>
      <c r="E39" s="138">
        <f t="shared" ref="E39" si="29">C39*(1+D39)</f>
        <v>3080.7000000000003</v>
      </c>
      <c r="F39" s="136" t="s">
        <v>37</v>
      </c>
      <c r="G39" s="115">
        <v>0</v>
      </c>
      <c r="H39" s="116">
        <f t="shared" ref="H39" si="30">G39*E39</f>
        <v>0</v>
      </c>
      <c r="I39" s="117">
        <v>1</v>
      </c>
      <c r="J39" s="118" t="s">
        <v>47</v>
      </c>
      <c r="K39" s="119">
        <v>65</v>
      </c>
      <c r="L39" s="120">
        <v>0</v>
      </c>
      <c r="M39" s="117">
        <f t="shared" ref="M39" si="31">L39*E39</f>
        <v>0</v>
      </c>
      <c r="N39" s="121">
        <f t="shared" ref="N39" si="32">M39*K39</f>
        <v>0</v>
      </c>
      <c r="O39" s="122">
        <f t="shared" ref="O39" si="33">(H39+N39)/E39</f>
        <v>0</v>
      </c>
      <c r="P39" s="123">
        <f t="shared" ref="P39" si="34">O39*E39</f>
        <v>0</v>
      </c>
      <c r="Q39" s="139"/>
    </row>
    <row r="40" spans="1:17" x14ac:dyDescent="0.25">
      <c r="A40" s="2" t="str">
        <f>IF(C40=0,"",1+MAX(A$9:A39))</f>
        <v/>
      </c>
      <c r="B40" s="142" t="s">
        <v>66</v>
      </c>
      <c r="C40" s="136"/>
      <c r="D40" s="137"/>
      <c r="E40" s="138"/>
      <c r="F40" s="136"/>
      <c r="G40" s="115"/>
      <c r="H40" s="116"/>
      <c r="I40" s="117"/>
      <c r="J40" s="118"/>
      <c r="K40" s="119"/>
      <c r="L40" s="120"/>
      <c r="M40" s="117"/>
      <c r="N40" s="121"/>
      <c r="O40" s="122"/>
      <c r="P40" s="123"/>
      <c r="Q40" s="139"/>
    </row>
    <row r="41" spans="1:17" x14ac:dyDescent="0.25">
      <c r="A41" s="2">
        <f>IF(C41=0,"",1+MAX(A$9:A40))</f>
        <v>18</v>
      </c>
      <c r="B41" s="141" t="s">
        <v>63</v>
      </c>
      <c r="C41" s="136">
        <v>3798</v>
      </c>
      <c r="D41" s="137">
        <v>0.05</v>
      </c>
      <c r="E41" s="138">
        <f t="shared" si="6"/>
        <v>3987.9</v>
      </c>
      <c r="F41" s="136" t="s">
        <v>37</v>
      </c>
      <c r="G41" s="115">
        <v>0</v>
      </c>
      <c r="H41" s="116">
        <f t="shared" si="12"/>
        <v>0</v>
      </c>
      <c r="I41" s="117">
        <v>1</v>
      </c>
      <c r="J41" s="118" t="s">
        <v>47</v>
      </c>
      <c r="K41" s="119">
        <v>65</v>
      </c>
      <c r="L41" s="120">
        <v>0</v>
      </c>
      <c r="M41" s="117">
        <f t="shared" si="13"/>
        <v>0</v>
      </c>
      <c r="N41" s="121">
        <f t="shared" si="14"/>
        <v>0</v>
      </c>
      <c r="O41" s="122">
        <f t="shared" si="15"/>
        <v>0</v>
      </c>
      <c r="P41" s="123">
        <f t="shared" si="16"/>
        <v>0</v>
      </c>
      <c r="Q41" s="139"/>
    </row>
    <row r="42" spans="1:17" x14ac:dyDescent="0.25">
      <c r="A42" s="2" t="str">
        <f>IF(C42=0,"",1+MAX(A$9:A41))</f>
        <v/>
      </c>
      <c r="B42" s="142" t="s">
        <v>67</v>
      </c>
      <c r="C42" s="136"/>
      <c r="D42" s="137"/>
      <c r="E42" s="138"/>
      <c r="F42" s="136"/>
      <c r="G42" s="115"/>
      <c r="H42" s="116"/>
      <c r="I42" s="117"/>
      <c r="J42" s="118"/>
      <c r="K42" s="119"/>
      <c r="L42" s="120"/>
      <c r="M42" s="117"/>
      <c r="N42" s="121"/>
      <c r="O42" s="122"/>
      <c r="P42" s="123"/>
      <c r="Q42" s="139"/>
    </row>
    <row r="43" spans="1:17" x14ac:dyDescent="0.25">
      <c r="A43" s="2">
        <f>IF(C43=0,"",1+MAX(A$9:A42))</f>
        <v>19</v>
      </c>
      <c r="B43" s="141" t="s">
        <v>61</v>
      </c>
      <c r="C43" s="136">
        <v>549</v>
      </c>
      <c r="D43" s="137">
        <v>0.05</v>
      </c>
      <c r="E43" s="138">
        <f t="shared" si="6"/>
        <v>576.45000000000005</v>
      </c>
      <c r="F43" s="136" t="s">
        <v>37</v>
      </c>
      <c r="G43" s="115">
        <v>0</v>
      </c>
      <c r="H43" s="116">
        <f t="shared" si="12"/>
        <v>0</v>
      </c>
      <c r="I43" s="117">
        <v>1</v>
      </c>
      <c r="J43" s="118" t="s">
        <v>47</v>
      </c>
      <c r="K43" s="119">
        <v>65</v>
      </c>
      <c r="L43" s="120">
        <v>0</v>
      </c>
      <c r="M43" s="117">
        <f t="shared" si="13"/>
        <v>0</v>
      </c>
      <c r="N43" s="121">
        <f t="shared" si="14"/>
        <v>0</v>
      </c>
      <c r="O43" s="122">
        <f t="shared" si="15"/>
        <v>0</v>
      </c>
      <c r="P43" s="123">
        <f t="shared" si="16"/>
        <v>0</v>
      </c>
      <c r="Q43" s="139"/>
    </row>
    <row r="44" spans="1:17" x14ac:dyDescent="0.25">
      <c r="A44" s="2" t="str">
        <f>IF(C44=0,"",1+MAX(A$9:A43))</f>
        <v/>
      </c>
      <c r="B44" s="140" t="s">
        <v>56</v>
      </c>
      <c r="C44" s="136"/>
      <c r="D44" s="137"/>
      <c r="E44" s="138"/>
      <c r="F44" s="136"/>
      <c r="G44" s="115"/>
      <c r="H44" s="116"/>
      <c r="I44" s="117"/>
      <c r="J44" s="118"/>
      <c r="K44" s="119"/>
      <c r="L44" s="120"/>
      <c r="M44" s="117"/>
      <c r="N44" s="121"/>
      <c r="O44" s="122"/>
      <c r="P44" s="123"/>
      <c r="Q44" s="139"/>
    </row>
    <row r="45" spans="1:17" x14ac:dyDescent="0.25">
      <c r="A45" s="2" t="str">
        <f>IF(C45=0,"",1+MAX(A$9:A44))</f>
        <v/>
      </c>
      <c r="B45" s="142" t="s">
        <v>68</v>
      </c>
      <c r="C45" s="136"/>
      <c r="D45" s="137"/>
      <c r="E45" s="138"/>
      <c r="F45" s="136"/>
      <c r="G45" s="115"/>
      <c r="H45" s="116"/>
      <c r="I45" s="117"/>
      <c r="J45" s="118"/>
      <c r="K45" s="119"/>
      <c r="L45" s="120"/>
      <c r="M45" s="117"/>
      <c r="N45" s="121"/>
      <c r="O45" s="122"/>
      <c r="P45" s="123"/>
      <c r="Q45" s="139"/>
    </row>
    <row r="46" spans="1:17" x14ac:dyDescent="0.25">
      <c r="A46" s="2">
        <f>IF(C46=0,"",1+MAX(A$9:A45))</f>
        <v>20</v>
      </c>
      <c r="B46" s="141" t="s">
        <v>61</v>
      </c>
      <c r="C46" s="136">
        <v>3870</v>
      </c>
      <c r="D46" s="137">
        <v>0.05</v>
      </c>
      <c r="E46" s="138">
        <f t="shared" si="6"/>
        <v>4063.5</v>
      </c>
      <c r="F46" s="136" t="s">
        <v>37</v>
      </c>
      <c r="G46" s="115">
        <v>0</v>
      </c>
      <c r="H46" s="116">
        <f t="shared" si="12"/>
        <v>0</v>
      </c>
      <c r="I46" s="117">
        <v>1</v>
      </c>
      <c r="J46" s="118" t="s">
        <v>47</v>
      </c>
      <c r="K46" s="119">
        <v>65</v>
      </c>
      <c r="L46" s="120">
        <v>0</v>
      </c>
      <c r="M46" s="117">
        <f t="shared" si="13"/>
        <v>0</v>
      </c>
      <c r="N46" s="121">
        <f t="shared" si="14"/>
        <v>0</v>
      </c>
      <c r="O46" s="122">
        <f t="shared" si="15"/>
        <v>0</v>
      </c>
      <c r="P46" s="123">
        <f t="shared" si="16"/>
        <v>0</v>
      </c>
      <c r="Q46" s="139"/>
    </row>
    <row r="47" spans="1:17" x14ac:dyDescent="0.25">
      <c r="A47" s="2" t="str">
        <f>IF(C47=0,"",1+MAX(A$9:A46))</f>
        <v/>
      </c>
      <c r="B47" s="142" t="s">
        <v>69</v>
      </c>
      <c r="C47" s="136"/>
      <c r="D47" s="137"/>
      <c r="E47" s="138"/>
      <c r="F47" s="136"/>
      <c r="G47" s="115"/>
      <c r="H47" s="116"/>
      <c r="I47" s="117"/>
      <c r="J47" s="118"/>
      <c r="K47" s="119"/>
      <c r="L47" s="120"/>
      <c r="M47" s="117"/>
      <c r="N47" s="121"/>
      <c r="O47" s="122"/>
      <c r="P47" s="123"/>
      <c r="Q47" s="139"/>
    </row>
    <row r="48" spans="1:17" x14ac:dyDescent="0.25">
      <c r="A48" s="2">
        <f>IF(C48=0,"",1+MAX(A$9:A47))</f>
        <v>21</v>
      </c>
      <c r="B48" s="141" t="s">
        <v>63</v>
      </c>
      <c r="C48" s="136">
        <v>2196</v>
      </c>
      <c r="D48" s="137">
        <v>0.05</v>
      </c>
      <c r="E48" s="138">
        <f t="shared" ref="E48" si="35">C48*(1+D48)</f>
        <v>2305.8000000000002</v>
      </c>
      <c r="F48" s="136" t="s">
        <v>37</v>
      </c>
      <c r="G48" s="115">
        <v>0</v>
      </c>
      <c r="H48" s="116">
        <f t="shared" ref="H48" si="36">G48*E48</f>
        <v>0</v>
      </c>
      <c r="I48" s="117">
        <v>1</v>
      </c>
      <c r="J48" s="118" t="s">
        <v>47</v>
      </c>
      <c r="K48" s="119">
        <v>65</v>
      </c>
      <c r="L48" s="120">
        <v>0</v>
      </c>
      <c r="M48" s="117">
        <f t="shared" ref="M48" si="37">L48*E48</f>
        <v>0</v>
      </c>
      <c r="N48" s="121">
        <f t="shared" ref="N48" si="38">M48*K48</f>
        <v>0</v>
      </c>
      <c r="O48" s="122">
        <f t="shared" ref="O48" si="39">(H48+N48)/E48</f>
        <v>0</v>
      </c>
      <c r="P48" s="123">
        <f t="shared" ref="P48" si="40">O48*E48</f>
        <v>0</v>
      </c>
      <c r="Q48" s="139"/>
    </row>
    <row r="49" spans="1:17" x14ac:dyDescent="0.25">
      <c r="A49" s="2" t="str">
        <f>IF(C49=0,"",1+MAX(A$9:A48))</f>
        <v/>
      </c>
      <c r="B49" s="142" t="s">
        <v>70</v>
      </c>
      <c r="C49" s="136"/>
      <c r="D49" s="137"/>
      <c r="E49" s="138"/>
      <c r="F49" s="136"/>
      <c r="G49" s="115"/>
      <c r="H49" s="116"/>
      <c r="I49" s="117"/>
      <c r="J49" s="118"/>
      <c r="K49" s="119"/>
      <c r="L49" s="120"/>
      <c r="M49" s="117"/>
      <c r="N49" s="121"/>
      <c r="O49" s="122"/>
      <c r="P49" s="123"/>
      <c r="Q49" s="139"/>
    </row>
    <row r="50" spans="1:17" x14ac:dyDescent="0.25">
      <c r="A50" s="2">
        <f>IF(C50=0,"",1+MAX(A$9:A49))</f>
        <v>22</v>
      </c>
      <c r="B50" s="141" t="s">
        <v>63</v>
      </c>
      <c r="C50" s="136">
        <v>4356</v>
      </c>
      <c r="D50" s="137">
        <v>0.05</v>
      </c>
      <c r="E50" s="138">
        <f t="shared" si="6"/>
        <v>4573.8</v>
      </c>
      <c r="F50" s="136" t="s">
        <v>37</v>
      </c>
      <c r="G50" s="115">
        <v>0</v>
      </c>
      <c r="H50" s="116">
        <f t="shared" si="12"/>
        <v>0</v>
      </c>
      <c r="I50" s="117">
        <v>1</v>
      </c>
      <c r="J50" s="118" t="s">
        <v>47</v>
      </c>
      <c r="K50" s="119">
        <v>65</v>
      </c>
      <c r="L50" s="120">
        <v>0</v>
      </c>
      <c r="M50" s="117">
        <f t="shared" si="13"/>
        <v>0</v>
      </c>
      <c r="N50" s="121">
        <f t="shared" si="14"/>
        <v>0</v>
      </c>
      <c r="O50" s="122">
        <f t="shared" si="15"/>
        <v>0</v>
      </c>
      <c r="P50" s="123">
        <f t="shared" si="16"/>
        <v>0</v>
      </c>
      <c r="Q50" s="139"/>
    </row>
    <row r="51" spans="1:17" x14ac:dyDescent="0.25">
      <c r="A51" s="2" t="str">
        <f>IF(C51=0,"",1+MAX(A$9:A47))</f>
        <v/>
      </c>
      <c r="B51" s="142" t="s">
        <v>71</v>
      </c>
      <c r="C51" s="136"/>
      <c r="D51" s="137"/>
      <c r="E51" s="138"/>
      <c r="F51" s="136"/>
      <c r="G51" s="115"/>
      <c r="H51" s="116"/>
      <c r="I51" s="117"/>
      <c r="J51" s="118"/>
      <c r="K51" s="119"/>
      <c r="L51" s="120"/>
      <c r="M51" s="117"/>
      <c r="N51" s="121"/>
      <c r="O51" s="122"/>
      <c r="P51" s="123"/>
      <c r="Q51" s="139"/>
    </row>
    <row r="52" spans="1:17" x14ac:dyDescent="0.25">
      <c r="A52" s="2">
        <f>IF(C52=0,"",1+MAX(A$9:A51))</f>
        <v>23</v>
      </c>
      <c r="B52" s="141" t="s">
        <v>63</v>
      </c>
      <c r="C52" s="136">
        <v>144</v>
      </c>
      <c r="D52" s="137">
        <v>0.05</v>
      </c>
      <c r="E52" s="138">
        <f t="shared" si="6"/>
        <v>151.20000000000002</v>
      </c>
      <c r="F52" s="136" t="s">
        <v>37</v>
      </c>
      <c r="G52" s="115">
        <v>0</v>
      </c>
      <c r="H52" s="116">
        <f t="shared" si="12"/>
        <v>0</v>
      </c>
      <c r="I52" s="117">
        <v>1</v>
      </c>
      <c r="J52" s="118" t="s">
        <v>47</v>
      </c>
      <c r="K52" s="119">
        <v>65</v>
      </c>
      <c r="L52" s="120">
        <v>0</v>
      </c>
      <c r="M52" s="117">
        <f t="shared" si="13"/>
        <v>0</v>
      </c>
      <c r="N52" s="121">
        <f t="shared" si="14"/>
        <v>0</v>
      </c>
      <c r="O52" s="122">
        <f t="shared" si="15"/>
        <v>0</v>
      </c>
      <c r="P52" s="123">
        <f t="shared" si="16"/>
        <v>0</v>
      </c>
      <c r="Q52" s="139"/>
    </row>
    <row r="53" spans="1:17" x14ac:dyDescent="0.25">
      <c r="A53" s="2" t="str">
        <f>IF(C53=0,"",1+MAX(A$9:A52))</f>
        <v/>
      </c>
      <c r="B53" s="140" t="s">
        <v>72</v>
      </c>
      <c r="C53" s="136"/>
      <c r="D53" s="137"/>
      <c r="E53" s="138"/>
      <c r="F53" s="136"/>
      <c r="G53" s="115"/>
      <c r="H53" s="116"/>
      <c r="I53" s="117"/>
      <c r="J53" s="118"/>
      <c r="K53" s="119"/>
      <c r="L53" s="120"/>
      <c r="M53" s="117"/>
      <c r="N53" s="121"/>
      <c r="O53" s="122"/>
      <c r="P53" s="123"/>
      <c r="Q53" s="139"/>
    </row>
    <row r="54" spans="1:17" x14ac:dyDescent="0.25">
      <c r="A54" s="2" t="str">
        <f>IF(C54=0,"",1+MAX(A$9:A53))</f>
        <v/>
      </c>
      <c r="B54" s="142" t="s">
        <v>68</v>
      </c>
      <c r="C54" s="136"/>
      <c r="D54" s="137"/>
      <c r="E54" s="138"/>
      <c r="F54" s="136"/>
      <c r="G54" s="115"/>
      <c r="H54" s="116"/>
      <c r="I54" s="117"/>
      <c r="J54" s="118"/>
      <c r="K54" s="119"/>
      <c r="L54" s="120"/>
      <c r="M54" s="117"/>
      <c r="N54" s="121"/>
      <c r="O54" s="122"/>
      <c r="P54" s="123"/>
      <c r="Q54" s="139"/>
    </row>
    <row r="55" spans="1:17" x14ac:dyDescent="0.25">
      <c r="A55" s="2">
        <f>IF(C55=0,"",1+MAX(A$9:A54))</f>
        <v>24</v>
      </c>
      <c r="B55" s="141" t="s">
        <v>61</v>
      </c>
      <c r="C55" s="136">
        <v>3870</v>
      </c>
      <c r="D55" s="137">
        <v>0.05</v>
      </c>
      <c r="E55" s="138">
        <f t="shared" ref="E55" si="41">C55*(1+D55)</f>
        <v>4063.5</v>
      </c>
      <c r="F55" s="136" t="s">
        <v>37</v>
      </c>
      <c r="G55" s="115">
        <v>0</v>
      </c>
      <c r="H55" s="116">
        <f t="shared" ref="H55" si="42">G55*E55</f>
        <v>0</v>
      </c>
      <c r="I55" s="117">
        <v>1</v>
      </c>
      <c r="J55" s="118" t="s">
        <v>47</v>
      </c>
      <c r="K55" s="119">
        <v>65</v>
      </c>
      <c r="L55" s="120">
        <v>0</v>
      </c>
      <c r="M55" s="117">
        <f t="shared" ref="M55" si="43">L55*E55</f>
        <v>0</v>
      </c>
      <c r="N55" s="121">
        <f t="shared" ref="N55" si="44">M55*K55</f>
        <v>0</v>
      </c>
      <c r="O55" s="122">
        <f t="shared" ref="O55" si="45">(H55+N55)/E55</f>
        <v>0</v>
      </c>
      <c r="P55" s="123">
        <f t="shared" ref="P55" si="46">O55*E55</f>
        <v>0</v>
      </c>
      <c r="Q55" s="139"/>
    </row>
    <row r="56" spans="1:17" x14ac:dyDescent="0.25">
      <c r="A56" s="2" t="str">
        <f>IF(C56=0,"",1+MAX(A$9:A55))</f>
        <v/>
      </c>
      <c r="B56" s="142" t="s">
        <v>69</v>
      </c>
      <c r="C56" s="136"/>
      <c r="D56" s="137"/>
      <c r="E56" s="138"/>
      <c r="F56" s="136"/>
      <c r="G56" s="115"/>
      <c r="H56" s="116"/>
      <c r="I56" s="117"/>
      <c r="J56" s="118"/>
      <c r="K56" s="119"/>
      <c r="L56" s="120"/>
      <c r="M56" s="117"/>
      <c r="N56" s="121"/>
      <c r="O56" s="122"/>
      <c r="P56" s="123"/>
      <c r="Q56" s="139"/>
    </row>
    <row r="57" spans="1:17" x14ac:dyDescent="0.25">
      <c r="A57" s="2">
        <f>IF(C57=0,"",1+MAX(A$9:A56))</f>
        <v>25</v>
      </c>
      <c r="B57" s="141" t="s">
        <v>63</v>
      </c>
      <c r="C57" s="136">
        <v>2196</v>
      </c>
      <c r="D57" s="137">
        <v>0.05</v>
      </c>
      <c r="E57" s="138">
        <f t="shared" si="6"/>
        <v>2305.8000000000002</v>
      </c>
      <c r="F57" s="136" t="s">
        <v>37</v>
      </c>
      <c r="G57" s="115">
        <v>0</v>
      </c>
      <c r="H57" s="116">
        <f t="shared" si="12"/>
        <v>0</v>
      </c>
      <c r="I57" s="117">
        <v>1</v>
      </c>
      <c r="J57" s="118" t="s">
        <v>47</v>
      </c>
      <c r="K57" s="119">
        <v>65</v>
      </c>
      <c r="L57" s="120">
        <v>0</v>
      </c>
      <c r="M57" s="117">
        <f t="shared" si="13"/>
        <v>0</v>
      </c>
      <c r="N57" s="121">
        <f t="shared" si="14"/>
        <v>0</v>
      </c>
      <c r="O57" s="122">
        <f t="shared" si="15"/>
        <v>0</v>
      </c>
      <c r="P57" s="123">
        <f t="shared" si="16"/>
        <v>0</v>
      </c>
      <c r="Q57" s="139"/>
    </row>
    <row r="58" spans="1:17" x14ac:dyDescent="0.25">
      <c r="A58" s="2" t="str">
        <f>IF(C58=0,"",1+MAX(A$9:A57))</f>
        <v/>
      </c>
      <c r="B58" s="142" t="s">
        <v>70</v>
      </c>
      <c r="C58" s="136"/>
      <c r="D58" s="137"/>
      <c r="E58" s="138"/>
      <c r="F58" s="136"/>
      <c r="G58" s="115"/>
      <c r="H58" s="116"/>
      <c r="I58" s="117"/>
      <c r="J58" s="118"/>
      <c r="K58" s="119"/>
      <c r="L58" s="120"/>
      <c r="M58" s="117"/>
      <c r="N58" s="121"/>
      <c r="O58" s="122"/>
      <c r="P58" s="123"/>
      <c r="Q58" s="139"/>
    </row>
    <row r="59" spans="1:17" x14ac:dyDescent="0.25">
      <c r="A59" s="2">
        <f>IF(C59=0,"",1+MAX(A$9:A58))</f>
        <v>26</v>
      </c>
      <c r="B59" s="141" t="s">
        <v>63</v>
      </c>
      <c r="C59" s="136">
        <v>4356</v>
      </c>
      <c r="D59" s="137">
        <v>0.05</v>
      </c>
      <c r="E59" s="138">
        <f t="shared" si="6"/>
        <v>4573.8</v>
      </c>
      <c r="F59" s="136" t="s">
        <v>37</v>
      </c>
      <c r="G59" s="115">
        <v>0</v>
      </c>
      <c r="H59" s="116">
        <f t="shared" si="12"/>
        <v>0</v>
      </c>
      <c r="I59" s="117">
        <v>1</v>
      </c>
      <c r="J59" s="118" t="s">
        <v>47</v>
      </c>
      <c r="K59" s="119">
        <v>65</v>
      </c>
      <c r="L59" s="120">
        <v>0</v>
      </c>
      <c r="M59" s="117">
        <f t="shared" si="13"/>
        <v>0</v>
      </c>
      <c r="N59" s="121">
        <f t="shared" si="14"/>
        <v>0</v>
      </c>
      <c r="O59" s="122">
        <f t="shared" si="15"/>
        <v>0</v>
      </c>
      <c r="P59" s="123">
        <f t="shared" si="16"/>
        <v>0</v>
      </c>
      <c r="Q59" s="139"/>
    </row>
    <row r="60" spans="1:17" x14ac:dyDescent="0.25">
      <c r="A60" s="2" t="str">
        <f>IF(C60=0,"",1+MAX(A$9:A59))</f>
        <v/>
      </c>
      <c r="B60" s="142" t="s">
        <v>71</v>
      </c>
      <c r="C60" s="136"/>
      <c r="D60" s="137"/>
      <c r="E60" s="138"/>
      <c r="F60" s="136"/>
      <c r="G60" s="115"/>
      <c r="H60" s="116"/>
      <c r="I60" s="117"/>
      <c r="J60" s="118"/>
      <c r="K60" s="119"/>
      <c r="L60" s="120"/>
      <c r="M60" s="117"/>
      <c r="N60" s="121"/>
      <c r="O60" s="122"/>
      <c r="P60" s="123"/>
      <c r="Q60" s="139"/>
    </row>
    <row r="61" spans="1:17" x14ac:dyDescent="0.25">
      <c r="A61" s="2">
        <f>IF(C61=0,"",1+MAX(A$9:A60))</f>
        <v>27</v>
      </c>
      <c r="B61" s="141" t="s">
        <v>63</v>
      </c>
      <c r="C61" s="136">
        <v>144</v>
      </c>
      <c r="D61" s="137">
        <v>0.05</v>
      </c>
      <c r="E61" s="138">
        <f t="shared" ref="E61" si="47">C61*(1+D61)</f>
        <v>151.20000000000002</v>
      </c>
      <c r="F61" s="136" t="s">
        <v>37</v>
      </c>
      <c r="G61" s="115">
        <v>0</v>
      </c>
      <c r="H61" s="116">
        <f t="shared" ref="H61" si="48">G61*E61</f>
        <v>0</v>
      </c>
      <c r="I61" s="117">
        <v>1</v>
      </c>
      <c r="J61" s="118" t="s">
        <v>47</v>
      </c>
      <c r="K61" s="119">
        <v>65</v>
      </c>
      <c r="L61" s="120">
        <v>0</v>
      </c>
      <c r="M61" s="117">
        <f t="shared" ref="M61" si="49">L61*E61</f>
        <v>0</v>
      </c>
      <c r="N61" s="121">
        <f t="shared" ref="N61" si="50">M61*K61</f>
        <v>0</v>
      </c>
      <c r="O61" s="122">
        <f t="shared" ref="O61" si="51">(H61+N61)/E61</f>
        <v>0</v>
      </c>
      <c r="P61" s="123">
        <f t="shared" ref="P61" si="52">O61*E61</f>
        <v>0</v>
      </c>
      <c r="Q61" s="139"/>
    </row>
    <row r="62" spans="1:17" x14ac:dyDescent="0.25">
      <c r="A62" s="2"/>
      <c r="B62" s="141"/>
      <c r="C62" s="136"/>
      <c r="D62" s="137"/>
      <c r="E62" s="138"/>
      <c r="F62" s="136"/>
      <c r="G62" s="115"/>
      <c r="H62" s="116"/>
      <c r="I62" s="117"/>
      <c r="J62" s="118"/>
      <c r="K62" s="119"/>
      <c r="L62" s="120"/>
      <c r="M62" s="117"/>
      <c r="N62" s="121"/>
      <c r="O62" s="122"/>
      <c r="P62" s="123"/>
      <c r="Q62" s="139"/>
    </row>
    <row r="63" spans="1:17" ht="16.5" thickBot="1" x14ac:dyDescent="0.3">
      <c r="A63" s="108"/>
      <c r="B63" s="143"/>
      <c r="C63" s="144"/>
      <c r="D63" s="145"/>
      <c r="E63" s="146"/>
      <c r="F63" s="144"/>
      <c r="G63" s="147"/>
      <c r="H63" s="148"/>
      <c r="I63" s="149"/>
      <c r="J63" s="150"/>
      <c r="K63" s="151"/>
      <c r="L63" s="152"/>
      <c r="M63" s="149"/>
      <c r="N63" s="153"/>
      <c r="O63" s="154"/>
      <c r="P63" s="155"/>
      <c r="Q63" s="156"/>
    </row>
    <row r="64" spans="1:17" x14ac:dyDescent="0.25">
      <c r="A64" s="46"/>
      <c r="B64" s="47"/>
      <c r="C64" s="48"/>
      <c r="D64" s="49"/>
      <c r="E64" s="49"/>
      <c r="F64" s="50"/>
      <c r="G64" s="50"/>
      <c r="H64" s="50"/>
      <c r="I64" s="50"/>
      <c r="J64" s="49"/>
      <c r="K64" s="49"/>
      <c r="L64" s="51"/>
      <c r="M64" s="49"/>
      <c r="N64" s="49"/>
      <c r="O64" s="49"/>
      <c r="P64" s="49"/>
      <c r="Q64" s="69"/>
    </row>
    <row r="65" spans="1:17" x14ac:dyDescent="0.25">
      <c r="A65" s="56"/>
      <c r="B65" s="70"/>
      <c r="C65" s="71"/>
      <c r="D65" s="72"/>
      <c r="E65" s="72"/>
      <c r="F65" s="73"/>
      <c r="G65" s="73"/>
      <c r="H65" s="72"/>
      <c r="I65" s="74" t="s">
        <v>6</v>
      </c>
      <c r="J65" s="74"/>
      <c r="K65" s="72"/>
      <c r="L65" s="75"/>
      <c r="M65" s="72"/>
      <c r="N65" s="72"/>
      <c r="O65" s="74"/>
      <c r="P65" s="74"/>
      <c r="Q65" s="76"/>
    </row>
    <row r="66" spans="1:17" x14ac:dyDescent="0.25">
      <c r="A66" s="56"/>
      <c r="B66" s="70"/>
      <c r="C66" s="77"/>
      <c r="D66" s="72"/>
      <c r="E66" s="72"/>
      <c r="F66" s="73"/>
      <c r="G66" s="73"/>
      <c r="H66" s="72"/>
      <c r="I66" s="78" t="s">
        <v>7</v>
      </c>
      <c r="J66" s="79"/>
      <c r="K66" s="80"/>
      <c r="L66" s="75"/>
      <c r="M66" s="72"/>
      <c r="N66" s="72"/>
      <c r="O66" s="78"/>
      <c r="P66" s="79"/>
      <c r="Q66" s="76"/>
    </row>
    <row r="67" spans="1:17" x14ac:dyDescent="0.25">
      <c r="A67" s="57"/>
      <c r="B67" s="70"/>
      <c r="C67" s="71"/>
      <c r="D67" s="72"/>
      <c r="E67" s="72"/>
      <c r="F67" s="73"/>
      <c r="G67" s="73"/>
      <c r="H67" s="72"/>
      <c r="I67" s="78" t="s">
        <v>8</v>
      </c>
      <c r="J67" s="78"/>
      <c r="K67" s="58"/>
      <c r="L67" s="75"/>
      <c r="M67" s="72"/>
      <c r="N67" s="72"/>
      <c r="O67" s="78"/>
      <c r="P67" s="78"/>
      <c r="Q67" s="76"/>
    </row>
    <row r="68" spans="1:17" x14ac:dyDescent="0.25">
      <c r="A68" s="59" t="s">
        <v>95</v>
      </c>
      <c r="B68" s="81"/>
      <c r="C68" s="79"/>
      <c r="D68" s="72"/>
      <c r="E68" s="72"/>
      <c r="F68" s="73"/>
      <c r="G68" s="73"/>
      <c r="H68" s="72"/>
      <c r="I68" s="78" t="s">
        <v>9</v>
      </c>
      <c r="J68" s="78"/>
      <c r="K68" s="80"/>
      <c r="L68" s="75"/>
      <c r="M68" s="72"/>
      <c r="N68" s="72"/>
      <c r="O68" s="78"/>
      <c r="P68" s="78"/>
      <c r="Q68" s="76"/>
    </row>
    <row r="69" spans="1:17" ht="27" customHeight="1" thickBot="1" x14ac:dyDescent="0.3">
      <c r="A69" s="60"/>
      <c r="B69" s="61"/>
      <c r="C69" s="62"/>
      <c r="D69" s="63"/>
      <c r="E69" s="63"/>
      <c r="F69" s="64"/>
      <c r="G69" s="64"/>
      <c r="H69" s="65"/>
      <c r="I69" s="66" t="s">
        <v>0</v>
      </c>
      <c r="J69" s="67">
        <f ca="1">TODAY()</f>
        <v>46154</v>
      </c>
      <c r="K69" s="63"/>
      <c r="L69" s="68"/>
      <c r="M69" s="63"/>
      <c r="N69" s="65"/>
      <c r="O69" s="66"/>
      <c r="P69" s="67"/>
      <c r="Q69" s="82"/>
    </row>
    <row r="70" spans="1:17" ht="48" thickBot="1" x14ac:dyDescent="0.3">
      <c r="A70" s="52" t="s">
        <v>10</v>
      </c>
      <c r="B70" s="53" t="s">
        <v>1</v>
      </c>
      <c r="C70" s="54" t="s">
        <v>11</v>
      </c>
      <c r="D70" s="54" t="s">
        <v>12</v>
      </c>
      <c r="E70" s="53" t="s">
        <v>13</v>
      </c>
      <c r="F70" s="54" t="s">
        <v>14</v>
      </c>
      <c r="G70" s="54" t="s">
        <v>24</v>
      </c>
      <c r="H70" s="53" t="s">
        <v>2</v>
      </c>
      <c r="I70" s="53" t="s">
        <v>40</v>
      </c>
      <c r="J70" s="53" t="s">
        <v>39</v>
      </c>
      <c r="K70" s="53" t="s">
        <v>34</v>
      </c>
      <c r="L70" s="55" t="s">
        <v>35</v>
      </c>
      <c r="M70" s="53" t="s">
        <v>36</v>
      </c>
      <c r="N70" s="53" t="s">
        <v>3</v>
      </c>
      <c r="O70" s="54" t="s">
        <v>15</v>
      </c>
      <c r="P70" s="54" t="s">
        <v>4</v>
      </c>
      <c r="Q70" s="83" t="s">
        <v>16</v>
      </c>
    </row>
    <row r="71" spans="1:17" x14ac:dyDescent="0.25">
      <c r="A71" s="109" t="str">
        <f>IF(C71=0,"",1+MAX(A$9:A61))</f>
        <v/>
      </c>
      <c r="B71" s="157" t="s">
        <v>73</v>
      </c>
      <c r="C71" s="158"/>
      <c r="D71" s="159"/>
      <c r="E71" s="160"/>
      <c r="F71" s="161"/>
      <c r="G71" s="162"/>
      <c r="H71" s="163"/>
      <c r="I71" s="164"/>
      <c r="J71" s="165"/>
      <c r="K71" s="165"/>
      <c r="L71" s="166"/>
      <c r="M71" s="164"/>
      <c r="N71" s="167"/>
      <c r="O71" s="168"/>
      <c r="P71" s="169"/>
      <c r="Q71" s="134"/>
    </row>
    <row r="72" spans="1:17" x14ac:dyDescent="0.25">
      <c r="A72" s="2" t="str">
        <f>IF(C72=0,"",1+MAX(A$9:A71))</f>
        <v/>
      </c>
      <c r="B72" s="135" t="s">
        <v>53</v>
      </c>
      <c r="C72" s="136"/>
      <c r="D72" s="137"/>
      <c r="E72" s="138"/>
      <c r="F72" s="136"/>
      <c r="G72" s="115"/>
      <c r="H72" s="116"/>
      <c r="I72" s="117"/>
      <c r="J72" s="118"/>
      <c r="K72" s="119"/>
      <c r="L72" s="120"/>
      <c r="M72" s="117"/>
      <c r="N72" s="121"/>
      <c r="O72" s="122"/>
      <c r="P72" s="123"/>
      <c r="Q72" s="139"/>
    </row>
    <row r="73" spans="1:17" x14ac:dyDescent="0.25">
      <c r="A73" s="2" t="str">
        <f>IF(C73=0,"",1+MAX(A$9:A72))</f>
        <v/>
      </c>
      <c r="B73" s="140" t="s">
        <v>54</v>
      </c>
      <c r="C73" s="136"/>
      <c r="D73" s="137"/>
      <c r="E73" s="138"/>
      <c r="F73" s="136"/>
      <c r="G73" s="115"/>
      <c r="H73" s="116"/>
      <c r="I73" s="117"/>
      <c r="J73" s="118"/>
      <c r="K73" s="119"/>
      <c r="L73" s="120"/>
      <c r="M73" s="117"/>
      <c r="N73" s="121"/>
      <c r="O73" s="122"/>
      <c r="P73" s="123"/>
      <c r="Q73" s="139"/>
    </row>
    <row r="74" spans="1:17" x14ac:dyDescent="0.25">
      <c r="A74" s="2">
        <f>IF(C74=0,"",1+MAX(A$9:A73))</f>
        <v>28</v>
      </c>
      <c r="B74" s="141" t="s">
        <v>55</v>
      </c>
      <c r="C74" s="136">
        <v>13470</v>
      </c>
      <c r="D74" s="137">
        <v>0.05</v>
      </c>
      <c r="E74" s="138">
        <f t="shared" si="6"/>
        <v>14143.5</v>
      </c>
      <c r="F74" s="136" t="s">
        <v>37</v>
      </c>
      <c r="G74" s="115">
        <v>0</v>
      </c>
      <c r="H74" s="116">
        <f t="shared" si="12"/>
        <v>0</v>
      </c>
      <c r="I74" s="117">
        <v>1</v>
      </c>
      <c r="J74" s="118" t="s">
        <v>47</v>
      </c>
      <c r="K74" s="119">
        <v>65</v>
      </c>
      <c r="L74" s="120">
        <v>0</v>
      </c>
      <c r="M74" s="117">
        <f t="shared" si="13"/>
        <v>0</v>
      </c>
      <c r="N74" s="121">
        <f t="shared" si="14"/>
        <v>0</v>
      </c>
      <c r="O74" s="122">
        <f t="shared" si="15"/>
        <v>0</v>
      </c>
      <c r="P74" s="123">
        <f t="shared" si="16"/>
        <v>0</v>
      </c>
      <c r="Q74" s="139"/>
    </row>
    <row r="75" spans="1:17" x14ac:dyDescent="0.25">
      <c r="A75" s="2"/>
      <c r="B75" s="141"/>
      <c r="C75" s="136"/>
      <c r="D75" s="137"/>
      <c r="E75" s="138"/>
      <c r="F75" s="136"/>
      <c r="G75" s="115"/>
      <c r="H75" s="116"/>
      <c r="I75" s="117"/>
      <c r="J75" s="118"/>
      <c r="K75" s="119"/>
      <c r="L75" s="120"/>
      <c r="M75" s="117"/>
      <c r="N75" s="121"/>
      <c r="O75" s="122"/>
      <c r="P75" s="123"/>
      <c r="Q75" s="139"/>
    </row>
    <row r="76" spans="1:17" x14ac:dyDescent="0.25">
      <c r="A76" s="2" t="str">
        <f>IF(C76=0,"",1+MAX(A$9:A74))</f>
        <v/>
      </c>
      <c r="B76" s="140" t="s">
        <v>56</v>
      </c>
      <c r="C76" s="136"/>
      <c r="D76" s="137"/>
      <c r="E76" s="138"/>
      <c r="F76" s="136"/>
      <c r="G76" s="115"/>
      <c r="H76" s="116"/>
      <c r="I76" s="117"/>
      <c r="J76" s="118"/>
      <c r="K76" s="119"/>
      <c r="L76" s="120"/>
      <c r="M76" s="117"/>
      <c r="N76" s="121"/>
      <c r="O76" s="122"/>
      <c r="P76" s="123"/>
      <c r="Q76" s="139"/>
    </row>
    <row r="77" spans="1:17" x14ac:dyDescent="0.25">
      <c r="A77" s="2">
        <f>IF(C77=0,"",1+MAX(A$9:A76))</f>
        <v>29</v>
      </c>
      <c r="B77" s="141" t="s">
        <v>55</v>
      </c>
      <c r="C77" s="136">
        <v>13470</v>
      </c>
      <c r="D77" s="137">
        <v>0.05</v>
      </c>
      <c r="E77" s="138">
        <f t="shared" si="6"/>
        <v>14143.5</v>
      </c>
      <c r="F77" s="136" t="s">
        <v>37</v>
      </c>
      <c r="G77" s="115">
        <v>0</v>
      </c>
      <c r="H77" s="116">
        <f t="shared" si="12"/>
        <v>0</v>
      </c>
      <c r="I77" s="117">
        <v>1</v>
      </c>
      <c r="J77" s="118" t="s">
        <v>47</v>
      </c>
      <c r="K77" s="119">
        <v>65</v>
      </c>
      <c r="L77" s="120">
        <v>0</v>
      </c>
      <c r="M77" s="117">
        <f t="shared" si="13"/>
        <v>0</v>
      </c>
      <c r="N77" s="121">
        <f t="shared" si="14"/>
        <v>0</v>
      </c>
      <c r="O77" s="122">
        <f t="shared" si="15"/>
        <v>0</v>
      </c>
      <c r="P77" s="123">
        <f t="shared" si="16"/>
        <v>0</v>
      </c>
      <c r="Q77" s="139"/>
    </row>
    <row r="78" spans="1:17" x14ac:dyDescent="0.25">
      <c r="A78" s="2" t="str">
        <f>IF(C78=0,"",1+MAX(A$9:A77))</f>
        <v/>
      </c>
      <c r="B78" s="140" t="s">
        <v>57</v>
      </c>
      <c r="C78" s="136"/>
      <c r="D78" s="137"/>
      <c r="E78" s="138"/>
      <c r="F78" s="136"/>
      <c r="G78" s="115"/>
      <c r="H78" s="116"/>
      <c r="I78" s="117"/>
      <c r="J78" s="118"/>
      <c r="K78" s="119"/>
      <c r="L78" s="120"/>
      <c r="M78" s="117"/>
      <c r="N78" s="121"/>
      <c r="O78" s="122"/>
      <c r="P78" s="123"/>
      <c r="Q78" s="139"/>
    </row>
    <row r="79" spans="1:17" x14ac:dyDescent="0.25">
      <c r="A79" s="2">
        <f>IF(C79=0,"",1+MAX(A$9:A78))</f>
        <v>30</v>
      </c>
      <c r="B79" s="141" t="s">
        <v>58</v>
      </c>
      <c r="C79" s="136">
        <v>15214</v>
      </c>
      <c r="D79" s="137">
        <v>0.05</v>
      </c>
      <c r="E79" s="138">
        <f t="shared" ref="E79" si="53">C79*(1+D79)</f>
        <v>15974.7</v>
      </c>
      <c r="F79" s="136" t="s">
        <v>37</v>
      </c>
      <c r="G79" s="115">
        <v>0</v>
      </c>
      <c r="H79" s="116">
        <f t="shared" ref="H79" si="54">G79*E79</f>
        <v>0</v>
      </c>
      <c r="I79" s="117">
        <v>1</v>
      </c>
      <c r="J79" s="118" t="s">
        <v>47</v>
      </c>
      <c r="K79" s="119">
        <v>65</v>
      </c>
      <c r="L79" s="120">
        <v>0</v>
      </c>
      <c r="M79" s="117">
        <f t="shared" ref="M79" si="55">L79*E79</f>
        <v>0</v>
      </c>
      <c r="N79" s="121">
        <f t="shared" ref="N79" si="56">M79*K79</f>
        <v>0</v>
      </c>
      <c r="O79" s="122">
        <f t="shared" ref="O79" si="57">(H79+N79)/E79</f>
        <v>0</v>
      </c>
      <c r="P79" s="123">
        <f t="shared" ref="P79" si="58">O79*E79</f>
        <v>0</v>
      </c>
      <c r="Q79" s="139"/>
    </row>
    <row r="80" spans="1:17" x14ac:dyDescent="0.25">
      <c r="A80" s="2" t="str">
        <f>IF(C80=0,"",1+MAX(A$9:A79))</f>
        <v/>
      </c>
      <c r="B80" s="135" t="s">
        <v>59</v>
      </c>
      <c r="C80" s="136"/>
      <c r="D80" s="137"/>
      <c r="E80" s="138"/>
      <c r="F80" s="136"/>
      <c r="G80" s="115"/>
      <c r="H80" s="116"/>
      <c r="I80" s="117"/>
      <c r="J80" s="118"/>
      <c r="K80" s="119"/>
      <c r="L80" s="120"/>
      <c r="M80" s="117"/>
      <c r="N80" s="121"/>
      <c r="O80" s="122"/>
      <c r="P80" s="123"/>
      <c r="Q80" s="139"/>
    </row>
    <row r="81" spans="1:17" x14ac:dyDescent="0.25">
      <c r="A81" s="2" t="str">
        <f>IF(C81=0,"",1+MAX(A$9:A80))</f>
        <v/>
      </c>
      <c r="B81" s="140" t="s">
        <v>54</v>
      </c>
      <c r="C81" s="136"/>
      <c r="D81" s="137"/>
      <c r="E81" s="138"/>
      <c r="F81" s="136"/>
      <c r="G81" s="115"/>
      <c r="H81" s="116"/>
      <c r="I81" s="117"/>
      <c r="J81" s="118"/>
      <c r="K81" s="119"/>
      <c r="L81" s="120"/>
      <c r="M81" s="117"/>
      <c r="N81" s="121"/>
      <c r="O81" s="122"/>
      <c r="P81" s="123"/>
      <c r="Q81" s="139"/>
    </row>
    <row r="82" spans="1:17" x14ac:dyDescent="0.25">
      <c r="A82" s="2" t="str">
        <f>IF(C82=0,"",1+MAX(A$9:A81))</f>
        <v/>
      </c>
      <c r="B82" s="142" t="s">
        <v>74</v>
      </c>
      <c r="C82" s="136"/>
      <c r="D82" s="137"/>
      <c r="E82" s="138"/>
      <c r="F82" s="136"/>
      <c r="G82" s="115"/>
      <c r="H82" s="116"/>
      <c r="I82" s="117"/>
      <c r="J82" s="118"/>
      <c r="K82" s="119"/>
      <c r="L82" s="120"/>
      <c r="M82" s="117"/>
      <c r="N82" s="121"/>
      <c r="O82" s="122"/>
      <c r="P82" s="123"/>
      <c r="Q82" s="139"/>
    </row>
    <row r="83" spans="1:17" x14ac:dyDescent="0.25">
      <c r="A83" s="2">
        <f>IF(C83=0,"",1+MAX(A$9:A82))</f>
        <v>31</v>
      </c>
      <c r="B83" s="141" t="s">
        <v>61</v>
      </c>
      <c r="C83" s="136">
        <v>954</v>
      </c>
      <c r="D83" s="137">
        <v>0.05</v>
      </c>
      <c r="E83" s="138">
        <f t="shared" si="6"/>
        <v>1001.7</v>
      </c>
      <c r="F83" s="136" t="s">
        <v>37</v>
      </c>
      <c r="G83" s="115">
        <v>0</v>
      </c>
      <c r="H83" s="116">
        <f t="shared" si="12"/>
        <v>0</v>
      </c>
      <c r="I83" s="117">
        <v>1</v>
      </c>
      <c r="J83" s="118" t="s">
        <v>47</v>
      </c>
      <c r="K83" s="119">
        <v>65</v>
      </c>
      <c r="L83" s="120">
        <v>0</v>
      </c>
      <c r="M83" s="117">
        <f t="shared" si="13"/>
        <v>0</v>
      </c>
      <c r="N83" s="121">
        <f t="shared" si="14"/>
        <v>0</v>
      </c>
      <c r="O83" s="122">
        <f t="shared" si="15"/>
        <v>0</v>
      </c>
      <c r="P83" s="123">
        <f t="shared" si="16"/>
        <v>0</v>
      </c>
      <c r="Q83" s="139"/>
    </row>
    <row r="84" spans="1:17" x14ac:dyDescent="0.25">
      <c r="A84" s="2" t="str">
        <f>IF(C84=0,"",1+MAX(A$9:A83))</f>
        <v/>
      </c>
      <c r="B84" s="142" t="s">
        <v>75</v>
      </c>
      <c r="C84" s="136"/>
      <c r="D84" s="137"/>
      <c r="E84" s="138"/>
      <c r="F84" s="136"/>
      <c r="G84" s="115"/>
      <c r="H84" s="116"/>
      <c r="I84" s="117"/>
      <c r="J84" s="118"/>
      <c r="K84" s="119"/>
      <c r="L84" s="120"/>
      <c r="M84" s="117"/>
      <c r="N84" s="121"/>
      <c r="O84" s="122"/>
      <c r="P84" s="123"/>
      <c r="Q84" s="139"/>
    </row>
    <row r="85" spans="1:17" x14ac:dyDescent="0.25">
      <c r="A85" s="2">
        <f>IF(C85=0,"",1+MAX(A$9:A84))</f>
        <v>32</v>
      </c>
      <c r="B85" s="141" t="s">
        <v>61</v>
      </c>
      <c r="C85" s="136">
        <v>5076</v>
      </c>
      <c r="D85" s="137">
        <v>0</v>
      </c>
      <c r="E85" s="138">
        <f t="shared" si="6"/>
        <v>5076</v>
      </c>
      <c r="F85" s="136" t="s">
        <v>37</v>
      </c>
      <c r="G85" s="115">
        <v>0</v>
      </c>
      <c r="H85" s="116">
        <f t="shared" si="12"/>
        <v>0</v>
      </c>
      <c r="I85" s="117">
        <v>1</v>
      </c>
      <c r="J85" s="118" t="s">
        <v>47</v>
      </c>
      <c r="K85" s="119">
        <v>65</v>
      </c>
      <c r="L85" s="120">
        <v>0</v>
      </c>
      <c r="M85" s="117">
        <f t="shared" si="13"/>
        <v>0</v>
      </c>
      <c r="N85" s="121">
        <f t="shared" si="14"/>
        <v>0</v>
      </c>
      <c r="O85" s="122">
        <f t="shared" si="15"/>
        <v>0</v>
      </c>
      <c r="P85" s="123">
        <f t="shared" si="16"/>
        <v>0</v>
      </c>
      <c r="Q85" s="139"/>
    </row>
    <row r="86" spans="1:17" x14ac:dyDescent="0.25">
      <c r="A86" s="2" t="str">
        <f>IF(C86=0,"",1+MAX(A$9:A85))</f>
        <v/>
      </c>
      <c r="B86" s="142" t="s">
        <v>76</v>
      </c>
      <c r="C86" s="136"/>
      <c r="D86" s="137"/>
      <c r="E86" s="138"/>
      <c r="F86" s="136"/>
      <c r="G86" s="115"/>
      <c r="H86" s="116"/>
      <c r="I86" s="117"/>
      <c r="J86" s="118"/>
      <c r="K86" s="119"/>
      <c r="L86" s="120"/>
      <c r="M86" s="117"/>
      <c r="N86" s="121"/>
      <c r="O86" s="122"/>
      <c r="P86" s="123"/>
      <c r="Q86" s="139"/>
    </row>
    <row r="87" spans="1:17" x14ac:dyDescent="0.25">
      <c r="A87" s="2">
        <f>IF(C87=0,"",1+MAX(A$9:A86))</f>
        <v>33</v>
      </c>
      <c r="B87" s="141" t="s">
        <v>77</v>
      </c>
      <c r="C87" s="136">
        <v>198</v>
      </c>
      <c r="D87" s="137">
        <v>0</v>
      </c>
      <c r="E87" s="138">
        <f t="shared" si="6"/>
        <v>198</v>
      </c>
      <c r="F87" s="136" t="s">
        <v>37</v>
      </c>
      <c r="G87" s="115">
        <v>0</v>
      </c>
      <c r="H87" s="116">
        <f t="shared" si="12"/>
        <v>0</v>
      </c>
      <c r="I87" s="117">
        <v>1</v>
      </c>
      <c r="J87" s="118" t="s">
        <v>47</v>
      </c>
      <c r="K87" s="119">
        <v>65</v>
      </c>
      <c r="L87" s="120">
        <v>0</v>
      </c>
      <c r="M87" s="117">
        <f t="shared" si="13"/>
        <v>0</v>
      </c>
      <c r="N87" s="121">
        <f t="shared" si="14"/>
        <v>0</v>
      </c>
      <c r="O87" s="122">
        <f t="shared" si="15"/>
        <v>0</v>
      </c>
      <c r="P87" s="123">
        <f t="shared" si="16"/>
        <v>0</v>
      </c>
      <c r="Q87" s="139"/>
    </row>
    <row r="88" spans="1:17" x14ac:dyDescent="0.25">
      <c r="A88" s="2" t="str">
        <f>IF(C88=0,"",1+MAX(A$9:A87))</f>
        <v/>
      </c>
      <c r="B88" s="142" t="s">
        <v>78</v>
      </c>
      <c r="C88" s="136"/>
      <c r="D88" s="137"/>
      <c r="E88" s="138"/>
      <c r="F88" s="136"/>
      <c r="G88" s="115"/>
      <c r="H88" s="116"/>
      <c r="I88" s="117"/>
      <c r="J88" s="118"/>
      <c r="K88" s="119"/>
      <c r="L88" s="120"/>
      <c r="M88" s="117"/>
      <c r="N88" s="121"/>
      <c r="O88" s="122"/>
      <c r="P88" s="123"/>
      <c r="Q88" s="139"/>
    </row>
    <row r="89" spans="1:17" x14ac:dyDescent="0.25">
      <c r="A89" s="2">
        <f>IF(C89=0,"",1+MAX(A$9:A88))</f>
        <v>34</v>
      </c>
      <c r="B89" s="141" t="s">
        <v>63</v>
      </c>
      <c r="C89" s="136">
        <v>3276</v>
      </c>
      <c r="D89" s="137">
        <v>0.05</v>
      </c>
      <c r="E89" s="138">
        <f t="shared" ref="E89" si="59">C89*(1+D89)</f>
        <v>3439.8</v>
      </c>
      <c r="F89" s="136" t="s">
        <v>37</v>
      </c>
      <c r="G89" s="115">
        <v>0</v>
      </c>
      <c r="H89" s="116">
        <f t="shared" ref="H89" si="60">G89*E89</f>
        <v>0</v>
      </c>
      <c r="I89" s="117">
        <v>1</v>
      </c>
      <c r="J89" s="118" t="s">
        <v>47</v>
      </c>
      <c r="K89" s="119">
        <v>65</v>
      </c>
      <c r="L89" s="120">
        <v>0</v>
      </c>
      <c r="M89" s="117">
        <f t="shared" ref="M89" si="61">L89*E89</f>
        <v>0</v>
      </c>
      <c r="N89" s="121">
        <f t="shared" ref="N89" si="62">M89*K89</f>
        <v>0</v>
      </c>
      <c r="O89" s="122">
        <f t="shared" ref="O89" si="63">(H89+N89)/E89</f>
        <v>0</v>
      </c>
      <c r="P89" s="123">
        <f t="shared" ref="P89" si="64">O89*E89</f>
        <v>0</v>
      </c>
      <c r="Q89" s="139"/>
    </row>
    <row r="90" spans="1:17" x14ac:dyDescent="0.25">
      <c r="A90" s="2" t="str">
        <f>IF(C90=0,"",1+MAX(A$9:A89))</f>
        <v/>
      </c>
      <c r="B90" s="142" t="s">
        <v>79</v>
      </c>
      <c r="C90" s="136"/>
      <c r="D90" s="137"/>
      <c r="E90" s="138"/>
      <c r="F90" s="136"/>
      <c r="G90" s="115"/>
      <c r="H90" s="116"/>
      <c r="I90" s="117"/>
      <c r="J90" s="118"/>
      <c r="K90" s="119"/>
      <c r="L90" s="120"/>
      <c r="M90" s="117"/>
      <c r="N90" s="121"/>
      <c r="O90" s="122"/>
      <c r="P90" s="123"/>
      <c r="Q90" s="139"/>
    </row>
    <row r="91" spans="1:17" x14ac:dyDescent="0.25">
      <c r="A91" s="2">
        <f>IF(C91=0,"",1+MAX(A$9:A90))</f>
        <v>35</v>
      </c>
      <c r="B91" s="141" t="s">
        <v>63</v>
      </c>
      <c r="C91" s="136">
        <v>5274</v>
      </c>
      <c r="D91" s="137">
        <v>0.05</v>
      </c>
      <c r="E91" s="138">
        <f t="shared" si="6"/>
        <v>5537.7</v>
      </c>
      <c r="F91" s="136" t="s">
        <v>37</v>
      </c>
      <c r="G91" s="115">
        <v>0</v>
      </c>
      <c r="H91" s="116">
        <f t="shared" si="12"/>
        <v>0</v>
      </c>
      <c r="I91" s="117">
        <v>1</v>
      </c>
      <c r="J91" s="118" t="s">
        <v>47</v>
      </c>
      <c r="K91" s="119">
        <v>65</v>
      </c>
      <c r="L91" s="120">
        <v>0</v>
      </c>
      <c r="M91" s="117">
        <f t="shared" si="13"/>
        <v>0</v>
      </c>
      <c r="N91" s="121">
        <f t="shared" si="14"/>
        <v>0</v>
      </c>
      <c r="O91" s="122">
        <f t="shared" si="15"/>
        <v>0</v>
      </c>
      <c r="P91" s="123">
        <f t="shared" si="16"/>
        <v>0</v>
      </c>
      <c r="Q91" s="139"/>
    </row>
    <row r="92" spans="1:17" x14ac:dyDescent="0.25">
      <c r="A92" s="2" t="str">
        <f>IF(C92=0,"",1+MAX(A$9:A91))</f>
        <v/>
      </c>
      <c r="B92" s="142" t="s">
        <v>80</v>
      </c>
      <c r="C92" s="136"/>
      <c r="D92" s="137"/>
      <c r="E92" s="138"/>
      <c r="F92" s="136"/>
      <c r="G92" s="115"/>
      <c r="H92" s="116"/>
      <c r="I92" s="117"/>
      <c r="J92" s="118"/>
      <c r="K92" s="119"/>
      <c r="L92" s="120"/>
      <c r="M92" s="117"/>
      <c r="N92" s="121"/>
      <c r="O92" s="122"/>
      <c r="P92" s="123"/>
      <c r="Q92" s="139"/>
    </row>
    <row r="93" spans="1:17" x14ac:dyDescent="0.25">
      <c r="A93" s="2">
        <f>IF(C93=0,"",1+MAX(A$9:A92))</f>
        <v>36</v>
      </c>
      <c r="B93" s="141" t="s">
        <v>63</v>
      </c>
      <c r="C93" s="136">
        <v>216</v>
      </c>
      <c r="D93" s="137">
        <v>0.05</v>
      </c>
      <c r="E93" s="138">
        <f t="shared" ref="E93" si="65">C93*(1+D93)</f>
        <v>226.8</v>
      </c>
      <c r="F93" s="136" t="s">
        <v>37</v>
      </c>
      <c r="G93" s="115">
        <v>0</v>
      </c>
      <c r="H93" s="116">
        <f t="shared" ref="H93" si="66">G93*E93</f>
        <v>0</v>
      </c>
      <c r="I93" s="117">
        <v>1</v>
      </c>
      <c r="J93" s="118" t="s">
        <v>47</v>
      </c>
      <c r="K93" s="119">
        <v>65</v>
      </c>
      <c r="L93" s="120">
        <v>0</v>
      </c>
      <c r="M93" s="117">
        <f t="shared" ref="M93" si="67">L93*E93</f>
        <v>0</v>
      </c>
      <c r="N93" s="121">
        <f t="shared" ref="N93" si="68">M93*K93</f>
        <v>0</v>
      </c>
      <c r="O93" s="122">
        <f t="shared" ref="O93" si="69">(H93+N93)/E93</f>
        <v>0</v>
      </c>
      <c r="P93" s="123">
        <f t="shared" ref="P93" si="70">O93*E93</f>
        <v>0</v>
      </c>
      <c r="Q93" s="139"/>
    </row>
    <row r="94" spans="1:17" x14ac:dyDescent="0.25">
      <c r="A94" s="2" t="str">
        <f>IF(C94=0,"",1+MAX(A$9:A93))</f>
        <v/>
      </c>
      <c r="B94" s="142" t="s">
        <v>81</v>
      </c>
      <c r="C94" s="136"/>
      <c r="D94" s="137"/>
      <c r="E94" s="138"/>
      <c r="F94" s="136"/>
      <c r="G94" s="115"/>
      <c r="H94" s="116"/>
      <c r="I94" s="117"/>
      <c r="J94" s="118"/>
      <c r="K94" s="119"/>
      <c r="L94" s="120"/>
      <c r="M94" s="117"/>
      <c r="N94" s="121"/>
      <c r="O94" s="122"/>
      <c r="P94" s="123"/>
      <c r="Q94" s="139"/>
    </row>
    <row r="95" spans="1:17" x14ac:dyDescent="0.25">
      <c r="A95" s="2">
        <f>IF(C95=0,"",1+MAX(A$9:A94))</f>
        <v>37</v>
      </c>
      <c r="B95" s="141" t="s">
        <v>61</v>
      </c>
      <c r="C95" s="136">
        <v>162</v>
      </c>
      <c r="D95" s="137">
        <v>0.05</v>
      </c>
      <c r="E95" s="138">
        <f t="shared" si="6"/>
        <v>170.1</v>
      </c>
      <c r="F95" s="136" t="s">
        <v>37</v>
      </c>
      <c r="G95" s="115">
        <v>0</v>
      </c>
      <c r="H95" s="116">
        <f t="shared" si="12"/>
        <v>0</v>
      </c>
      <c r="I95" s="117">
        <v>1</v>
      </c>
      <c r="J95" s="118" t="s">
        <v>47</v>
      </c>
      <c r="K95" s="119">
        <v>65</v>
      </c>
      <c r="L95" s="120">
        <v>0</v>
      </c>
      <c r="M95" s="117">
        <f t="shared" si="13"/>
        <v>0</v>
      </c>
      <c r="N95" s="121">
        <f t="shared" si="14"/>
        <v>0</v>
      </c>
      <c r="O95" s="122">
        <f t="shared" si="15"/>
        <v>0</v>
      </c>
      <c r="P95" s="123">
        <f t="shared" si="16"/>
        <v>0</v>
      </c>
      <c r="Q95" s="139"/>
    </row>
    <row r="96" spans="1:17" x14ac:dyDescent="0.25">
      <c r="A96" s="2" t="str">
        <f>IF(C96=0,"",1+MAX(A$9:A95))</f>
        <v/>
      </c>
      <c r="B96" s="140" t="s">
        <v>82</v>
      </c>
      <c r="C96" s="136"/>
      <c r="D96" s="137"/>
      <c r="E96" s="138"/>
      <c r="F96" s="136"/>
      <c r="G96" s="115"/>
      <c r="H96" s="116"/>
      <c r="I96" s="117"/>
      <c r="J96" s="118"/>
      <c r="K96" s="119"/>
      <c r="L96" s="120"/>
      <c r="M96" s="117"/>
      <c r="N96" s="121"/>
      <c r="O96" s="122"/>
      <c r="P96" s="123"/>
      <c r="Q96" s="139"/>
    </row>
    <row r="97" spans="1:17" x14ac:dyDescent="0.25">
      <c r="A97" s="2" t="str">
        <f>IF(C97=0,"",1+MAX(A$9:A96))</f>
        <v/>
      </c>
      <c r="B97" s="142" t="s">
        <v>83</v>
      </c>
      <c r="C97" s="136"/>
      <c r="D97" s="137"/>
      <c r="E97" s="138"/>
      <c r="F97" s="136"/>
      <c r="G97" s="115"/>
      <c r="H97" s="116"/>
      <c r="I97" s="117"/>
      <c r="J97" s="118"/>
      <c r="K97" s="119"/>
      <c r="L97" s="120"/>
      <c r="M97" s="117"/>
      <c r="N97" s="121"/>
      <c r="O97" s="122"/>
      <c r="P97" s="123"/>
      <c r="Q97" s="139"/>
    </row>
    <row r="98" spans="1:17" x14ac:dyDescent="0.25">
      <c r="A98" s="2">
        <f>IF(C98=0,"",1+MAX(A$9:A97))</f>
        <v>38</v>
      </c>
      <c r="B98" s="141" t="s">
        <v>61</v>
      </c>
      <c r="C98" s="136">
        <v>972</v>
      </c>
      <c r="D98" s="137">
        <v>0.05</v>
      </c>
      <c r="E98" s="138">
        <f t="shared" ref="E98:E168" si="71">C98*(1+D98)</f>
        <v>1020.6</v>
      </c>
      <c r="F98" s="136" t="s">
        <v>37</v>
      </c>
      <c r="G98" s="115">
        <v>0</v>
      </c>
      <c r="H98" s="116">
        <f t="shared" si="12"/>
        <v>0</v>
      </c>
      <c r="I98" s="117">
        <v>1</v>
      </c>
      <c r="J98" s="118" t="s">
        <v>47</v>
      </c>
      <c r="K98" s="119">
        <v>65</v>
      </c>
      <c r="L98" s="120">
        <v>0</v>
      </c>
      <c r="M98" s="117">
        <f t="shared" si="13"/>
        <v>0</v>
      </c>
      <c r="N98" s="121">
        <f t="shared" si="14"/>
        <v>0</v>
      </c>
      <c r="O98" s="122">
        <f t="shared" si="15"/>
        <v>0</v>
      </c>
      <c r="P98" s="123">
        <f t="shared" si="16"/>
        <v>0</v>
      </c>
      <c r="Q98" s="139"/>
    </row>
    <row r="99" spans="1:17" x14ac:dyDescent="0.25">
      <c r="A99" s="2" t="str">
        <f>IF(C99=0,"",1+MAX(A$9:A98))</f>
        <v/>
      </c>
      <c r="B99" s="142" t="s">
        <v>84</v>
      </c>
      <c r="C99" s="136"/>
      <c r="D99" s="137"/>
      <c r="E99" s="138"/>
      <c r="F99" s="136"/>
      <c r="G99" s="115"/>
      <c r="H99" s="116"/>
      <c r="I99" s="117"/>
      <c r="J99" s="118"/>
      <c r="K99" s="119"/>
      <c r="L99" s="120"/>
      <c r="M99" s="117"/>
      <c r="N99" s="121"/>
      <c r="O99" s="122"/>
      <c r="P99" s="123"/>
      <c r="Q99" s="139"/>
    </row>
    <row r="100" spans="1:17" x14ac:dyDescent="0.25">
      <c r="A100" s="2">
        <f>IF(C100=0,"",1+MAX(A$9:A99))</f>
        <v>39</v>
      </c>
      <c r="B100" s="141" t="s">
        <v>61</v>
      </c>
      <c r="C100" s="136">
        <v>5094</v>
      </c>
      <c r="D100" s="137">
        <v>0.05</v>
      </c>
      <c r="E100" s="138">
        <f t="shared" si="71"/>
        <v>5348.7</v>
      </c>
      <c r="F100" s="136" t="s">
        <v>37</v>
      </c>
      <c r="G100" s="115">
        <v>0</v>
      </c>
      <c r="H100" s="116">
        <f t="shared" ref="H100:H170" si="72">G100*E100</f>
        <v>0</v>
      </c>
      <c r="I100" s="117">
        <v>1</v>
      </c>
      <c r="J100" s="118" t="s">
        <v>47</v>
      </c>
      <c r="K100" s="119">
        <v>65</v>
      </c>
      <c r="L100" s="120">
        <v>0</v>
      </c>
      <c r="M100" s="117">
        <f t="shared" ref="M100:M170" si="73">L100*E100</f>
        <v>0</v>
      </c>
      <c r="N100" s="121">
        <f t="shared" ref="N100:N170" si="74">M100*K100</f>
        <v>0</v>
      </c>
      <c r="O100" s="122">
        <f t="shared" ref="O100:O170" si="75">(H100+N100)/E100</f>
        <v>0</v>
      </c>
      <c r="P100" s="123">
        <f t="shared" ref="P100:P170" si="76">O100*E100</f>
        <v>0</v>
      </c>
      <c r="Q100" s="139"/>
    </row>
    <row r="101" spans="1:17" x14ac:dyDescent="0.25">
      <c r="A101" s="2" t="str">
        <f>IF(C101=0,"",1+MAX(A$9:A100))</f>
        <v/>
      </c>
      <c r="B101" s="142" t="s">
        <v>85</v>
      </c>
      <c r="C101" s="136"/>
      <c r="D101" s="137"/>
      <c r="E101" s="138"/>
      <c r="F101" s="136"/>
      <c r="G101" s="115"/>
      <c r="H101" s="116"/>
      <c r="I101" s="117"/>
      <c r="J101" s="118"/>
      <c r="K101" s="119"/>
      <c r="L101" s="120"/>
      <c r="M101" s="117"/>
      <c r="N101" s="121"/>
      <c r="O101" s="122"/>
      <c r="P101" s="123"/>
      <c r="Q101" s="139"/>
    </row>
    <row r="102" spans="1:17" x14ac:dyDescent="0.25">
      <c r="A102" s="2">
        <f>IF(C102=0,"",1+MAX(A$9:A101))</f>
        <v>40</v>
      </c>
      <c r="B102" s="141" t="s">
        <v>77</v>
      </c>
      <c r="C102" s="136">
        <v>216</v>
      </c>
      <c r="D102" s="137">
        <v>0.05</v>
      </c>
      <c r="E102" s="138">
        <f t="shared" si="71"/>
        <v>226.8</v>
      </c>
      <c r="F102" s="136" t="s">
        <v>37</v>
      </c>
      <c r="G102" s="115">
        <v>0</v>
      </c>
      <c r="H102" s="116">
        <f t="shared" ref="H102" si="77">G102*E102</f>
        <v>0</v>
      </c>
      <c r="I102" s="117">
        <v>1</v>
      </c>
      <c r="J102" s="118" t="s">
        <v>47</v>
      </c>
      <c r="K102" s="119">
        <v>65</v>
      </c>
      <c r="L102" s="120">
        <v>0</v>
      </c>
      <c r="M102" s="117">
        <f t="shared" ref="M102" si="78">L102*E102</f>
        <v>0</v>
      </c>
      <c r="N102" s="121">
        <f t="shared" ref="N102" si="79">M102*K102</f>
        <v>0</v>
      </c>
      <c r="O102" s="122">
        <f t="shared" ref="O102" si="80">(H102+N102)/E102</f>
        <v>0</v>
      </c>
      <c r="P102" s="123">
        <f t="shared" ref="P102" si="81">O102*E102</f>
        <v>0</v>
      </c>
      <c r="Q102" s="139"/>
    </row>
    <row r="103" spans="1:17" x14ac:dyDescent="0.25">
      <c r="A103" s="2" t="str">
        <f>IF(C103=0,"",1+MAX(A$9:A102))</f>
        <v/>
      </c>
      <c r="B103" s="142" t="s">
        <v>86</v>
      </c>
      <c r="C103" s="136"/>
      <c r="D103" s="137"/>
      <c r="E103" s="138"/>
      <c r="F103" s="136"/>
      <c r="G103" s="115"/>
      <c r="H103" s="116"/>
      <c r="I103" s="117"/>
      <c r="J103" s="118"/>
      <c r="K103" s="119"/>
      <c r="L103" s="120"/>
      <c r="M103" s="117"/>
      <c r="N103" s="121"/>
      <c r="O103" s="122"/>
      <c r="P103" s="123"/>
      <c r="Q103" s="139"/>
    </row>
    <row r="104" spans="1:17" x14ac:dyDescent="0.25">
      <c r="A104" s="2">
        <f>IF(C104=0,"",1+MAX(A$9:A103))</f>
        <v>41</v>
      </c>
      <c r="B104" s="141" t="s">
        <v>63</v>
      </c>
      <c r="C104" s="136">
        <v>3267</v>
      </c>
      <c r="D104" s="137">
        <v>0.05</v>
      </c>
      <c r="E104" s="138">
        <f t="shared" si="71"/>
        <v>3430.3500000000004</v>
      </c>
      <c r="F104" s="136" t="s">
        <v>37</v>
      </c>
      <c r="G104" s="115">
        <v>0</v>
      </c>
      <c r="H104" s="116">
        <f t="shared" si="72"/>
        <v>0</v>
      </c>
      <c r="I104" s="117">
        <v>1</v>
      </c>
      <c r="J104" s="118" t="s">
        <v>47</v>
      </c>
      <c r="K104" s="119">
        <v>65</v>
      </c>
      <c r="L104" s="120">
        <v>0</v>
      </c>
      <c r="M104" s="117">
        <f t="shared" si="73"/>
        <v>0</v>
      </c>
      <c r="N104" s="121">
        <f t="shared" si="74"/>
        <v>0</v>
      </c>
      <c r="O104" s="122">
        <f t="shared" si="75"/>
        <v>0</v>
      </c>
      <c r="P104" s="123">
        <f t="shared" si="76"/>
        <v>0</v>
      </c>
      <c r="Q104" s="139"/>
    </row>
    <row r="105" spans="1:17" x14ac:dyDescent="0.25">
      <c r="A105" s="2" t="str">
        <f>IF(C105=0,"",1+MAX(A$9:A104))</f>
        <v/>
      </c>
      <c r="B105" s="142" t="s">
        <v>87</v>
      </c>
      <c r="C105" s="136"/>
      <c r="D105" s="137"/>
      <c r="E105" s="138"/>
      <c r="F105" s="136"/>
      <c r="G105" s="115"/>
      <c r="H105" s="116"/>
      <c r="I105" s="117"/>
      <c r="J105" s="118"/>
      <c r="K105" s="119"/>
      <c r="L105" s="120"/>
      <c r="M105" s="117"/>
      <c r="N105" s="121"/>
      <c r="O105" s="122"/>
      <c r="P105" s="123"/>
      <c r="Q105" s="139"/>
    </row>
    <row r="106" spans="1:17" x14ac:dyDescent="0.25">
      <c r="A106" s="2">
        <f>IF(C106=0,"",1+MAX(A$9:A105))</f>
        <v>42</v>
      </c>
      <c r="B106" s="141" t="s">
        <v>63</v>
      </c>
      <c r="C106" s="136">
        <v>5427</v>
      </c>
      <c r="D106" s="137">
        <v>0.05</v>
      </c>
      <c r="E106" s="138">
        <f t="shared" si="71"/>
        <v>5698.35</v>
      </c>
      <c r="F106" s="136" t="s">
        <v>37</v>
      </c>
      <c r="G106" s="115">
        <v>0</v>
      </c>
      <c r="H106" s="116">
        <f t="shared" si="72"/>
        <v>0</v>
      </c>
      <c r="I106" s="117">
        <v>1</v>
      </c>
      <c r="J106" s="118" t="s">
        <v>47</v>
      </c>
      <c r="K106" s="119">
        <v>65</v>
      </c>
      <c r="L106" s="120">
        <v>0</v>
      </c>
      <c r="M106" s="117">
        <f t="shared" si="73"/>
        <v>0</v>
      </c>
      <c r="N106" s="121">
        <f t="shared" si="74"/>
        <v>0</v>
      </c>
      <c r="O106" s="122">
        <f t="shared" si="75"/>
        <v>0</v>
      </c>
      <c r="P106" s="123">
        <f t="shared" si="76"/>
        <v>0</v>
      </c>
      <c r="Q106" s="139"/>
    </row>
    <row r="107" spans="1:17" x14ac:dyDescent="0.25">
      <c r="A107" s="2" t="str">
        <f>IF(C107=0,"",1+MAX(A$9:A106))</f>
        <v/>
      </c>
      <c r="B107" s="142" t="s">
        <v>88</v>
      </c>
      <c r="C107" s="136"/>
      <c r="D107" s="137"/>
      <c r="E107" s="138"/>
      <c r="F107" s="136"/>
      <c r="G107" s="115"/>
      <c r="H107" s="116"/>
      <c r="I107" s="117"/>
      <c r="J107" s="118"/>
      <c r="K107" s="119"/>
      <c r="L107" s="120"/>
      <c r="M107" s="117"/>
      <c r="N107" s="121"/>
      <c r="O107" s="122"/>
      <c r="P107" s="123"/>
      <c r="Q107" s="139"/>
    </row>
    <row r="108" spans="1:17" x14ac:dyDescent="0.25">
      <c r="A108" s="2">
        <f>IF(C108=0,"",1+MAX(A$9:A107))</f>
        <v>43</v>
      </c>
      <c r="B108" s="141" t="s">
        <v>63</v>
      </c>
      <c r="C108" s="136">
        <v>225</v>
      </c>
      <c r="D108" s="137">
        <v>0.05</v>
      </c>
      <c r="E108" s="138">
        <f t="shared" si="71"/>
        <v>236.25</v>
      </c>
      <c r="F108" s="136" t="s">
        <v>37</v>
      </c>
      <c r="G108" s="115">
        <v>0</v>
      </c>
      <c r="H108" s="116">
        <f t="shared" si="72"/>
        <v>0</v>
      </c>
      <c r="I108" s="117">
        <v>1</v>
      </c>
      <c r="J108" s="118" t="s">
        <v>47</v>
      </c>
      <c r="K108" s="119">
        <v>65</v>
      </c>
      <c r="L108" s="120">
        <v>0</v>
      </c>
      <c r="M108" s="117">
        <f t="shared" si="73"/>
        <v>0</v>
      </c>
      <c r="N108" s="121">
        <f t="shared" si="74"/>
        <v>0</v>
      </c>
      <c r="O108" s="122">
        <f t="shared" si="75"/>
        <v>0</v>
      </c>
      <c r="P108" s="123">
        <f t="shared" si="76"/>
        <v>0</v>
      </c>
      <c r="Q108" s="139"/>
    </row>
    <row r="109" spans="1:17" x14ac:dyDescent="0.25">
      <c r="A109" s="2" t="str">
        <f>IF(C109=0,"",1+MAX(A$9:A108))</f>
        <v/>
      </c>
      <c r="B109" s="140" t="s">
        <v>57</v>
      </c>
      <c r="C109" s="136"/>
      <c r="D109" s="137"/>
      <c r="E109" s="138"/>
      <c r="F109" s="136"/>
      <c r="G109" s="115"/>
      <c r="H109" s="116"/>
      <c r="I109" s="117"/>
      <c r="J109" s="118"/>
      <c r="K109" s="119"/>
      <c r="L109" s="120"/>
      <c r="M109" s="117"/>
      <c r="N109" s="121"/>
      <c r="O109" s="122"/>
      <c r="P109" s="123"/>
      <c r="Q109" s="139"/>
    </row>
    <row r="110" spans="1:17" x14ac:dyDescent="0.25">
      <c r="A110" s="2" t="str">
        <f>IF(C110=0,"",1+MAX(A$9:A109))</f>
        <v/>
      </c>
      <c r="B110" s="142" t="s">
        <v>83</v>
      </c>
      <c r="C110" s="136"/>
      <c r="D110" s="137"/>
      <c r="E110" s="138"/>
      <c r="F110" s="136"/>
      <c r="G110" s="115"/>
      <c r="H110" s="116"/>
      <c r="I110" s="117"/>
      <c r="J110" s="118"/>
      <c r="K110" s="119"/>
      <c r="L110" s="120"/>
      <c r="M110" s="117"/>
      <c r="N110" s="121"/>
      <c r="O110" s="122"/>
      <c r="P110" s="123"/>
      <c r="Q110" s="139"/>
    </row>
    <row r="111" spans="1:17" x14ac:dyDescent="0.25">
      <c r="A111" s="2">
        <f>IF(C111=0,"",1+MAX(A$9:A110))</f>
        <v>44</v>
      </c>
      <c r="B111" s="141" t="s">
        <v>61</v>
      </c>
      <c r="C111" s="136">
        <v>972</v>
      </c>
      <c r="D111" s="137">
        <v>0.05</v>
      </c>
      <c r="E111" s="138">
        <f t="shared" si="71"/>
        <v>1020.6</v>
      </c>
      <c r="F111" s="136" t="s">
        <v>37</v>
      </c>
      <c r="G111" s="115">
        <v>0</v>
      </c>
      <c r="H111" s="116">
        <f t="shared" si="72"/>
        <v>0</v>
      </c>
      <c r="I111" s="117">
        <v>1</v>
      </c>
      <c r="J111" s="118" t="s">
        <v>47</v>
      </c>
      <c r="K111" s="119">
        <v>65</v>
      </c>
      <c r="L111" s="120">
        <v>0</v>
      </c>
      <c r="M111" s="117">
        <f t="shared" si="73"/>
        <v>0</v>
      </c>
      <c r="N111" s="121">
        <f t="shared" si="74"/>
        <v>0</v>
      </c>
      <c r="O111" s="122">
        <f t="shared" si="75"/>
        <v>0</v>
      </c>
      <c r="P111" s="123">
        <f t="shared" si="76"/>
        <v>0</v>
      </c>
      <c r="Q111" s="139"/>
    </row>
    <row r="112" spans="1:17" x14ac:dyDescent="0.25">
      <c r="A112" s="2" t="str">
        <f>IF(C112=0,"",1+MAX(A$9:A111))</f>
        <v/>
      </c>
      <c r="B112" s="142" t="s">
        <v>84</v>
      </c>
      <c r="C112" s="136"/>
      <c r="D112" s="137"/>
      <c r="E112" s="138"/>
      <c r="F112" s="136"/>
      <c r="G112" s="115"/>
      <c r="H112" s="116"/>
      <c r="I112" s="117"/>
      <c r="J112" s="118"/>
      <c r="K112" s="119"/>
      <c r="L112" s="120"/>
      <c r="M112" s="117"/>
      <c r="N112" s="121"/>
      <c r="O112" s="122"/>
      <c r="P112" s="123"/>
      <c r="Q112" s="139"/>
    </row>
    <row r="113" spans="1:17" x14ac:dyDescent="0.25">
      <c r="A113" s="2">
        <f>IF(C113=0,"",1+MAX(A$9:A112))</f>
        <v>45</v>
      </c>
      <c r="B113" s="141" t="s">
        <v>61</v>
      </c>
      <c r="C113" s="136">
        <v>5094</v>
      </c>
      <c r="D113" s="137">
        <v>0.05</v>
      </c>
      <c r="E113" s="138">
        <f t="shared" si="71"/>
        <v>5348.7</v>
      </c>
      <c r="F113" s="136" t="s">
        <v>37</v>
      </c>
      <c r="G113" s="115">
        <v>0</v>
      </c>
      <c r="H113" s="116">
        <f t="shared" si="72"/>
        <v>0</v>
      </c>
      <c r="I113" s="117">
        <v>1</v>
      </c>
      <c r="J113" s="118" t="s">
        <v>47</v>
      </c>
      <c r="K113" s="119">
        <v>65</v>
      </c>
      <c r="L113" s="120">
        <v>0</v>
      </c>
      <c r="M113" s="117">
        <f t="shared" si="73"/>
        <v>0</v>
      </c>
      <c r="N113" s="121">
        <f t="shared" si="74"/>
        <v>0</v>
      </c>
      <c r="O113" s="122">
        <f t="shared" si="75"/>
        <v>0</v>
      </c>
      <c r="P113" s="123">
        <f t="shared" si="76"/>
        <v>0</v>
      </c>
      <c r="Q113" s="139"/>
    </row>
    <row r="114" spans="1:17" x14ac:dyDescent="0.25">
      <c r="A114" s="2" t="str">
        <f>IF(C114=0,"",1+MAX(A$9:A113))</f>
        <v/>
      </c>
      <c r="B114" s="142" t="s">
        <v>85</v>
      </c>
      <c r="C114" s="136"/>
      <c r="D114" s="137"/>
      <c r="E114" s="138"/>
      <c r="F114" s="136"/>
      <c r="G114" s="115"/>
      <c r="H114" s="116"/>
      <c r="I114" s="117"/>
      <c r="J114" s="118"/>
      <c r="K114" s="119"/>
      <c r="L114" s="120"/>
      <c r="M114" s="117"/>
      <c r="N114" s="121"/>
      <c r="O114" s="122"/>
      <c r="P114" s="123"/>
      <c r="Q114" s="139"/>
    </row>
    <row r="115" spans="1:17" x14ac:dyDescent="0.25">
      <c r="A115" s="2">
        <f>IF(C115=0,"",1+MAX(A$9:A114))</f>
        <v>46</v>
      </c>
      <c r="B115" s="141" t="s">
        <v>77</v>
      </c>
      <c r="C115" s="136">
        <v>216</v>
      </c>
      <c r="D115" s="137">
        <v>0.05</v>
      </c>
      <c r="E115" s="138">
        <f t="shared" si="71"/>
        <v>226.8</v>
      </c>
      <c r="F115" s="136" t="s">
        <v>37</v>
      </c>
      <c r="G115" s="115">
        <v>0</v>
      </c>
      <c r="H115" s="116">
        <f t="shared" si="72"/>
        <v>0</v>
      </c>
      <c r="I115" s="117">
        <v>1</v>
      </c>
      <c r="J115" s="118" t="s">
        <v>47</v>
      </c>
      <c r="K115" s="119">
        <v>65</v>
      </c>
      <c r="L115" s="120">
        <v>0</v>
      </c>
      <c r="M115" s="117">
        <f t="shared" si="73"/>
        <v>0</v>
      </c>
      <c r="N115" s="121">
        <f t="shared" si="74"/>
        <v>0</v>
      </c>
      <c r="O115" s="122">
        <f t="shared" si="75"/>
        <v>0</v>
      </c>
      <c r="P115" s="123">
        <f t="shared" si="76"/>
        <v>0</v>
      </c>
      <c r="Q115" s="139"/>
    </row>
    <row r="116" spans="1:17" x14ac:dyDescent="0.25">
      <c r="A116" s="2" t="str">
        <f>IF(C116=0,"",1+MAX(A$9:A115))</f>
        <v/>
      </c>
      <c r="B116" s="142" t="s">
        <v>86</v>
      </c>
      <c r="C116" s="136"/>
      <c r="D116" s="137"/>
      <c r="E116" s="138"/>
      <c r="F116" s="136"/>
      <c r="G116" s="115"/>
      <c r="H116" s="116"/>
      <c r="I116" s="117"/>
      <c r="J116" s="118"/>
      <c r="K116" s="119"/>
      <c r="L116" s="120"/>
      <c r="M116" s="117"/>
      <c r="N116" s="121"/>
      <c r="O116" s="122"/>
      <c r="P116" s="123"/>
      <c r="Q116" s="139"/>
    </row>
    <row r="117" spans="1:17" x14ac:dyDescent="0.25">
      <c r="A117" s="2">
        <f>IF(C117=0,"",1+MAX(A$9:A116))</f>
        <v>47</v>
      </c>
      <c r="B117" s="141" t="s">
        <v>63</v>
      </c>
      <c r="C117" s="136">
        <v>3267</v>
      </c>
      <c r="D117" s="137">
        <v>0.05</v>
      </c>
      <c r="E117" s="138">
        <f t="shared" si="71"/>
        <v>3430.3500000000004</v>
      </c>
      <c r="F117" s="136" t="s">
        <v>37</v>
      </c>
      <c r="G117" s="115">
        <v>0</v>
      </c>
      <c r="H117" s="116">
        <f t="shared" ref="H117" si="82">G117*E117</f>
        <v>0</v>
      </c>
      <c r="I117" s="117">
        <v>1</v>
      </c>
      <c r="J117" s="118" t="s">
        <v>47</v>
      </c>
      <c r="K117" s="119">
        <v>65</v>
      </c>
      <c r="L117" s="120">
        <v>0</v>
      </c>
      <c r="M117" s="117">
        <f t="shared" ref="M117" si="83">L117*E117</f>
        <v>0</v>
      </c>
      <c r="N117" s="121">
        <f t="shared" ref="N117" si="84">M117*K117</f>
        <v>0</v>
      </c>
      <c r="O117" s="122">
        <f t="shared" ref="O117" si="85">(H117+N117)/E117</f>
        <v>0</v>
      </c>
      <c r="P117" s="123">
        <f t="shared" ref="P117" si="86">O117*E117</f>
        <v>0</v>
      </c>
      <c r="Q117" s="139"/>
    </row>
    <row r="118" spans="1:17" ht="20.100000000000001" customHeight="1" x14ac:dyDescent="0.25">
      <c r="A118" s="2" t="str">
        <f>IF(C118=0,"",1+MAX(A$9:A117))</f>
        <v/>
      </c>
      <c r="B118" s="142" t="s">
        <v>87</v>
      </c>
      <c r="C118" s="136"/>
      <c r="D118" s="137"/>
      <c r="E118" s="138"/>
      <c r="F118" s="136"/>
      <c r="G118" s="115"/>
      <c r="H118" s="116"/>
      <c r="I118" s="117"/>
      <c r="J118" s="118"/>
      <c r="K118" s="119"/>
      <c r="L118" s="120"/>
      <c r="M118" s="117"/>
      <c r="N118" s="121"/>
      <c r="O118" s="122"/>
      <c r="P118" s="123"/>
      <c r="Q118" s="139"/>
    </row>
    <row r="119" spans="1:17" ht="20.100000000000001" customHeight="1" x14ac:dyDescent="0.25">
      <c r="A119" s="2">
        <f>IF(C119=0,"",1+MAX(A$9:A118))</f>
        <v>48</v>
      </c>
      <c r="B119" s="141" t="s">
        <v>63</v>
      </c>
      <c r="C119" s="136">
        <v>5427</v>
      </c>
      <c r="D119" s="137">
        <v>0</v>
      </c>
      <c r="E119" s="138">
        <f t="shared" si="71"/>
        <v>5427</v>
      </c>
      <c r="F119" s="136" t="s">
        <v>37</v>
      </c>
      <c r="G119" s="115">
        <v>0</v>
      </c>
      <c r="H119" s="116">
        <f t="shared" si="72"/>
        <v>0</v>
      </c>
      <c r="I119" s="117">
        <v>1</v>
      </c>
      <c r="J119" s="118" t="s">
        <v>47</v>
      </c>
      <c r="K119" s="119">
        <v>65</v>
      </c>
      <c r="L119" s="120">
        <v>0</v>
      </c>
      <c r="M119" s="117">
        <f t="shared" si="73"/>
        <v>0</v>
      </c>
      <c r="N119" s="121">
        <f t="shared" si="74"/>
        <v>0</v>
      </c>
      <c r="O119" s="122">
        <f t="shared" si="75"/>
        <v>0</v>
      </c>
      <c r="P119" s="123">
        <f t="shared" si="76"/>
        <v>0</v>
      </c>
      <c r="Q119" s="139"/>
    </row>
    <row r="120" spans="1:17" ht="20.100000000000001" customHeight="1" x14ac:dyDescent="0.25">
      <c r="A120" s="2" t="str">
        <f>IF(C120=0,"",1+MAX(A$9:A119))</f>
        <v/>
      </c>
      <c r="B120" s="142" t="s">
        <v>88</v>
      </c>
      <c r="C120" s="136"/>
      <c r="D120" s="137"/>
      <c r="E120" s="138"/>
      <c r="F120" s="136"/>
      <c r="G120" s="115"/>
      <c r="H120" s="116"/>
      <c r="I120" s="117"/>
      <c r="J120" s="118"/>
      <c r="K120" s="119"/>
      <c r="L120" s="120"/>
      <c r="M120" s="117"/>
      <c r="N120" s="121"/>
      <c r="O120" s="122"/>
      <c r="P120" s="123"/>
      <c r="Q120" s="139"/>
    </row>
    <row r="121" spans="1:17" ht="20.100000000000001" customHeight="1" x14ac:dyDescent="0.25">
      <c r="A121" s="2">
        <f>IF(C121=0,"",1+MAX(A$9:A120))</f>
        <v>49</v>
      </c>
      <c r="B121" s="141" t="s">
        <v>63</v>
      </c>
      <c r="C121" s="136">
        <v>225</v>
      </c>
      <c r="D121" s="137">
        <v>0.05</v>
      </c>
      <c r="E121" s="138">
        <f t="shared" si="71"/>
        <v>236.25</v>
      </c>
      <c r="F121" s="136" t="s">
        <v>37</v>
      </c>
      <c r="G121" s="115">
        <v>0</v>
      </c>
      <c r="H121" s="116">
        <f t="shared" si="72"/>
        <v>0</v>
      </c>
      <c r="I121" s="117">
        <v>1</v>
      </c>
      <c r="J121" s="118" t="s">
        <v>47</v>
      </c>
      <c r="K121" s="119">
        <v>65</v>
      </c>
      <c r="L121" s="120">
        <v>0</v>
      </c>
      <c r="M121" s="117">
        <f t="shared" si="73"/>
        <v>0</v>
      </c>
      <c r="N121" s="121">
        <f t="shared" si="74"/>
        <v>0</v>
      </c>
      <c r="O121" s="122">
        <f t="shared" si="75"/>
        <v>0</v>
      </c>
      <c r="P121" s="123">
        <f t="shared" si="76"/>
        <v>0</v>
      </c>
      <c r="Q121" s="139"/>
    </row>
    <row r="122" spans="1:17" x14ac:dyDescent="0.25">
      <c r="A122" s="2" t="str">
        <f>IF(C122=0,"",1+MAX(A$9:A121))</f>
        <v/>
      </c>
      <c r="B122" s="132" t="s">
        <v>89</v>
      </c>
      <c r="C122" s="133"/>
      <c r="D122" s="137"/>
      <c r="E122" s="138"/>
      <c r="F122" s="136"/>
      <c r="G122" s="115"/>
      <c r="H122" s="116"/>
      <c r="I122" s="117"/>
      <c r="J122" s="118"/>
      <c r="K122" s="119"/>
      <c r="L122" s="120"/>
      <c r="M122" s="117"/>
      <c r="N122" s="121"/>
      <c r="O122" s="122"/>
      <c r="P122" s="123"/>
      <c r="Q122" s="139"/>
    </row>
    <row r="123" spans="1:17" x14ac:dyDescent="0.25">
      <c r="A123" s="2" t="str">
        <f>IF(C123=0,"",1+MAX(A$9:A122))</f>
        <v/>
      </c>
      <c r="B123" s="135" t="s">
        <v>53</v>
      </c>
      <c r="C123" s="136"/>
      <c r="D123" s="137"/>
      <c r="E123" s="138"/>
      <c r="F123" s="136"/>
      <c r="G123" s="115"/>
      <c r="H123" s="116"/>
      <c r="I123" s="117"/>
      <c r="J123" s="118"/>
      <c r="K123" s="119"/>
      <c r="L123" s="120"/>
      <c r="M123" s="117"/>
      <c r="N123" s="121"/>
      <c r="O123" s="122"/>
      <c r="P123" s="123"/>
      <c r="Q123" s="139"/>
    </row>
    <row r="124" spans="1:17" x14ac:dyDescent="0.25">
      <c r="A124" s="2" t="str">
        <f>IF(C124=0,"",1+MAX(A$9:A123))</f>
        <v/>
      </c>
      <c r="B124" s="140" t="s">
        <v>54</v>
      </c>
      <c r="C124" s="136"/>
      <c r="D124" s="137"/>
      <c r="E124" s="138"/>
      <c r="F124" s="136"/>
      <c r="G124" s="115"/>
      <c r="H124" s="116"/>
      <c r="I124" s="117"/>
      <c r="J124" s="118"/>
      <c r="K124" s="119"/>
      <c r="L124" s="120"/>
      <c r="M124" s="117"/>
      <c r="N124" s="121"/>
      <c r="O124" s="122"/>
      <c r="P124" s="123"/>
      <c r="Q124" s="139"/>
    </row>
    <row r="125" spans="1:17" x14ac:dyDescent="0.25">
      <c r="A125" s="2">
        <f>IF(C125=0,"",1+MAX(A$9:A124))</f>
        <v>50</v>
      </c>
      <c r="B125" s="141" t="s">
        <v>55</v>
      </c>
      <c r="C125" s="136">
        <v>13470</v>
      </c>
      <c r="D125" s="137">
        <v>0.05</v>
      </c>
      <c r="E125" s="138">
        <f t="shared" si="71"/>
        <v>14143.5</v>
      </c>
      <c r="F125" s="136" t="s">
        <v>37</v>
      </c>
      <c r="G125" s="115">
        <v>0</v>
      </c>
      <c r="H125" s="116">
        <f t="shared" ref="H125" si="87">G125*E125</f>
        <v>0</v>
      </c>
      <c r="I125" s="117">
        <v>1</v>
      </c>
      <c r="J125" s="118" t="s">
        <v>47</v>
      </c>
      <c r="K125" s="119">
        <v>65</v>
      </c>
      <c r="L125" s="120">
        <v>0</v>
      </c>
      <c r="M125" s="117">
        <f t="shared" ref="M125" si="88">L125*E125</f>
        <v>0</v>
      </c>
      <c r="N125" s="121">
        <f t="shared" ref="N125" si="89">M125*K125</f>
        <v>0</v>
      </c>
      <c r="O125" s="122">
        <f t="shared" ref="O125" si="90">(H125+N125)/E125</f>
        <v>0</v>
      </c>
      <c r="P125" s="123">
        <f t="shared" ref="P125" si="91">O125*E125</f>
        <v>0</v>
      </c>
      <c r="Q125" s="139"/>
    </row>
    <row r="126" spans="1:17" x14ac:dyDescent="0.25">
      <c r="A126" s="2" t="str">
        <f>IF(C126=0,"",1+MAX(A$9:A125))</f>
        <v/>
      </c>
      <c r="B126" s="140" t="s">
        <v>56</v>
      </c>
      <c r="C126" s="136"/>
      <c r="D126" s="137"/>
      <c r="E126" s="138"/>
      <c r="F126" s="136"/>
      <c r="G126" s="115"/>
      <c r="H126" s="116"/>
      <c r="I126" s="117"/>
      <c r="J126" s="118"/>
      <c r="K126" s="119"/>
      <c r="L126" s="120"/>
      <c r="M126" s="117"/>
      <c r="N126" s="121"/>
      <c r="O126" s="122"/>
      <c r="P126" s="123"/>
      <c r="Q126" s="139"/>
    </row>
    <row r="127" spans="1:17" x14ac:dyDescent="0.25">
      <c r="A127" s="2">
        <f>IF(C127=0,"",1+MAX(A$9:A126))</f>
        <v>51</v>
      </c>
      <c r="B127" s="141" t="s">
        <v>55</v>
      </c>
      <c r="C127" s="136">
        <v>13470</v>
      </c>
      <c r="D127" s="137">
        <v>0</v>
      </c>
      <c r="E127" s="138">
        <f t="shared" si="71"/>
        <v>13470</v>
      </c>
      <c r="F127" s="136" t="s">
        <v>37</v>
      </c>
      <c r="G127" s="115">
        <v>0</v>
      </c>
      <c r="H127" s="116">
        <f t="shared" si="72"/>
        <v>0</v>
      </c>
      <c r="I127" s="117">
        <v>1</v>
      </c>
      <c r="J127" s="118" t="s">
        <v>47</v>
      </c>
      <c r="K127" s="119">
        <v>65</v>
      </c>
      <c r="L127" s="120">
        <v>0</v>
      </c>
      <c r="M127" s="117">
        <f t="shared" si="73"/>
        <v>0</v>
      </c>
      <c r="N127" s="121">
        <f t="shared" si="74"/>
        <v>0</v>
      </c>
      <c r="O127" s="122">
        <f t="shared" si="75"/>
        <v>0</v>
      </c>
      <c r="P127" s="123">
        <f t="shared" si="76"/>
        <v>0</v>
      </c>
      <c r="Q127" s="139"/>
    </row>
    <row r="128" spans="1:17" ht="16.5" thickBot="1" x14ac:dyDescent="0.3">
      <c r="A128" s="108" t="str">
        <f>IF(C128=0,"",1+MAX(A$9:A127))</f>
        <v/>
      </c>
      <c r="B128" s="170" t="s">
        <v>57</v>
      </c>
      <c r="C128" s="144"/>
      <c r="D128" s="145"/>
      <c r="E128" s="146"/>
      <c r="F128" s="144"/>
      <c r="G128" s="147"/>
      <c r="H128" s="148"/>
      <c r="I128" s="149"/>
      <c r="J128" s="150"/>
      <c r="K128" s="151"/>
      <c r="L128" s="152"/>
      <c r="M128" s="149"/>
      <c r="N128" s="153"/>
      <c r="O128" s="154"/>
      <c r="P128" s="155"/>
      <c r="Q128" s="156"/>
    </row>
    <row r="129" spans="1:17" x14ac:dyDescent="0.25">
      <c r="A129" s="46"/>
      <c r="B129" s="47"/>
      <c r="C129" s="48"/>
      <c r="D129" s="49"/>
      <c r="E129" s="49"/>
      <c r="F129" s="50"/>
      <c r="G129" s="50"/>
      <c r="H129" s="50"/>
      <c r="I129" s="50"/>
      <c r="J129" s="49"/>
      <c r="K129" s="49"/>
      <c r="L129" s="51"/>
      <c r="M129" s="49"/>
      <c r="N129" s="49"/>
      <c r="O129" s="49"/>
      <c r="P129" s="49"/>
      <c r="Q129" s="69"/>
    </row>
    <row r="130" spans="1:17" x14ac:dyDescent="0.25">
      <c r="A130" s="56"/>
      <c r="B130" s="70"/>
      <c r="C130" s="71"/>
      <c r="D130" s="72"/>
      <c r="E130" s="72"/>
      <c r="F130" s="73"/>
      <c r="G130" s="73"/>
      <c r="H130" s="72"/>
      <c r="I130" s="74" t="s">
        <v>6</v>
      </c>
      <c r="J130" s="74"/>
      <c r="K130" s="72"/>
      <c r="L130" s="75"/>
      <c r="M130" s="72"/>
      <c r="N130" s="72"/>
      <c r="O130" s="74"/>
      <c r="P130" s="74"/>
      <c r="Q130" s="76"/>
    </row>
    <row r="131" spans="1:17" x14ac:dyDescent="0.25">
      <c r="A131" s="56"/>
      <c r="B131" s="70"/>
      <c r="C131" s="77"/>
      <c r="D131" s="72"/>
      <c r="E131" s="72"/>
      <c r="F131" s="73"/>
      <c r="G131" s="73"/>
      <c r="H131" s="72"/>
      <c r="I131" s="78" t="s">
        <v>7</v>
      </c>
      <c r="J131" s="79"/>
      <c r="K131" s="80"/>
      <c r="L131" s="75"/>
      <c r="M131" s="72"/>
      <c r="N131" s="72"/>
      <c r="O131" s="78"/>
      <c r="P131" s="79"/>
      <c r="Q131" s="76"/>
    </row>
    <row r="132" spans="1:17" x14ac:dyDescent="0.25">
      <c r="A132" s="57"/>
      <c r="B132" s="70"/>
      <c r="C132" s="71"/>
      <c r="D132" s="72"/>
      <c r="E132" s="72"/>
      <c r="F132" s="73"/>
      <c r="G132" s="73"/>
      <c r="H132" s="72"/>
      <c r="I132" s="78" t="s">
        <v>8</v>
      </c>
      <c r="J132" s="78"/>
      <c r="K132" s="58"/>
      <c r="L132" s="75"/>
      <c r="M132" s="72"/>
      <c r="N132" s="72"/>
      <c r="O132" s="78"/>
      <c r="P132" s="78"/>
      <c r="Q132" s="76"/>
    </row>
    <row r="133" spans="1:17" x14ac:dyDescent="0.25">
      <c r="A133" s="59" t="s">
        <v>95</v>
      </c>
      <c r="B133" s="81"/>
      <c r="C133" s="79"/>
      <c r="D133" s="72"/>
      <c r="E133" s="72"/>
      <c r="F133" s="73"/>
      <c r="G133" s="73"/>
      <c r="H133" s="72"/>
      <c r="I133" s="78" t="s">
        <v>9</v>
      </c>
      <c r="J133" s="78"/>
      <c r="K133" s="80"/>
      <c r="L133" s="75"/>
      <c r="M133" s="72"/>
      <c r="N133" s="72"/>
      <c r="O133" s="78"/>
      <c r="P133" s="78"/>
      <c r="Q133" s="76"/>
    </row>
    <row r="134" spans="1:17" ht="27" customHeight="1" thickBot="1" x14ac:dyDescent="0.3">
      <c r="A134" s="60"/>
      <c r="B134" s="61"/>
      <c r="C134" s="62"/>
      <c r="D134" s="63"/>
      <c r="E134" s="63"/>
      <c r="F134" s="64"/>
      <c r="G134" s="64"/>
      <c r="H134" s="65"/>
      <c r="I134" s="66" t="s">
        <v>0</v>
      </c>
      <c r="J134" s="67">
        <f ca="1">TODAY()</f>
        <v>46154</v>
      </c>
      <c r="K134" s="63"/>
      <c r="L134" s="68"/>
      <c r="M134" s="63"/>
      <c r="N134" s="65"/>
      <c r="O134" s="66"/>
      <c r="P134" s="67"/>
      <c r="Q134" s="82"/>
    </row>
    <row r="135" spans="1:17" ht="48" thickBot="1" x14ac:dyDescent="0.3">
      <c r="A135" s="52" t="s">
        <v>10</v>
      </c>
      <c r="B135" s="53" t="s">
        <v>1</v>
      </c>
      <c r="C135" s="54" t="s">
        <v>11</v>
      </c>
      <c r="D135" s="54" t="s">
        <v>12</v>
      </c>
      <c r="E135" s="53" t="s">
        <v>13</v>
      </c>
      <c r="F135" s="54" t="s">
        <v>14</v>
      </c>
      <c r="G135" s="54" t="s">
        <v>24</v>
      </c>
      <c r="H135" s="53" t="s">
        <v>2</v>
      </c>
      <c r="I135" s="53" t="s">
        <v>40</v>
      </c>
      <c r="J135" s="53" t="s">
        <v>39</v>
      </c>
      <c r="K135" s="53" t="s">
        <v>34</v>
      </c>
      <c r="L135" s="55" t="s">
        <v>35</v>
      </c>
      <c r="M135" s="53" t="s">
        <v>36</v>
      </c>
      <c r="N135" s="53" t="s">
        <v>3</v>
      </c>
      <c r="O135" s="54" t="s">
        <v>15</v>
      </c>
      <c r="P135" s="54" t="s">
        <v>4</v>
      </c>
      <c r="Q135" s="83" t="s">
        <v>16</v>
      </c>
    </row>
    <row r="136" spans="1:17" x14ac:dyDescent="0.25">
      <c r="A136" s="109">
        <f>IF(C136=0,"",1+MAX(A$9:A128))</f>
        <v>52</v>
      </c>
      <c r="B136" s="171" t="s">
        <v>58</v>
      </c>
      <c r="C136" s="161">
        <v>15214</v>
      </c>
      <c r="D136" s="159">
        <v>0.05</v>
      </c>
      <c r="E136" s="160">
        <f t="shared" si="71"/>
        <v>15974.7</v>
      </c>
      <c r="F136" s="161" t="s">
        <v>37</v>
      </c>
      <c r="G136" s="162">
        <v>0</v>
      </c>
      <c r="H136" s="163">
        <f t="shared" si="72"/>
        <v>0</v>
      </c>
      <c r="I136" s="164">
        <v>1</v>
      </c>
      <c r="J136" s="165" t="s">
        <v>47</v>
      </c>
      <c r="K136" s="165">
        <v>65</v>
      </c>
      <c r="L136" s="166">
        <v>0</v>
      </c>
      <c r="M136" s="164">
        <f t="shared" si="73"/>
        <v>0</v>
      </c>
      <c r="N136" s="167">
        <f t="shared" si="74"/>
        <v>0</v>
      </c>
      <c r="O136" s="168">
        <f t="shared" si="75"/>
        <v>0</v>
      </c>
      <c r="P136" s="169">
        <f t="shared" si="76"/>
        <v>0</v>
      </c>
      <c r="Q136" s="134"/>
    </row>
    <row r="137" spans="1:17" x14ac:dyDescent="0.25">
      <c r="A137" s="2" t="str">
        <f>IF(C137=0,"",1+MAX(A$9:A136))</f>
        <v/>
      </c>
      <c r="B137" s="135" t="s">
        <v>59</v>
      </c>
      <c r="C137" s="136"/>
      <c r="D137" s="137"/>
      <c r="E137" s="138"/>
      <c r="F137" s="136"/>
      <c r="G137" s="115"/>
      <c r="H137" s="116"/>
      <c r="I137" s="117"/>
      <c r="J137" s="118"/>
      <c r="K137" s="119"/>
      <c r="L137" s="120"/>
      <c r="M137" s="117"/>
      <c r="N137" s="121"/>
      <c r="O137" s="122"/>
      <c r="P137" s="123"/>
      <c r="Q137" s="139"/>
    </row>
    <row r="138" spans="1:17" x14ac:dyDescent="0.25">
      <c r="A138" s="2" t="str">
        <f>IF(C138=0,"",1+MAX(A$9:A137))</f>
        <v/>
      </c>
      <c r="B138" s="140" t="s">
        <v>54</v>
      </c>
      <c r="C138" s="136"/>
      <c r="D138" s="137"/>
      <c r="E138" s="138"/>
      <c r="F138" s="136"/>
      <c r="G138" s="115"/>
      <c r="H138" s="116"/>
      <c r="I138" s="117"/>
      <c r="J138" s="118"/>
      <c r="K138" s="119"/>
      <c r="L138" s="120"/>
      <c r="M138" s="117"/>
      <c r="N138" s="121"/>
      <c r="O138" s="122"/>
      <c r="P138" s="123"/>
      <c r="Q138" s="139"/>
    </row>
    <row r="139" spans="1:17" x14ac:dyDescent="0.25">
      <c r="A139" s="2" t="str">
        <f>IF(C139=0,"",1+MAX(A$9:A138))</f>
        <v/>
      </c>
      <c r="B139" s="142" t="s">
        <v>74</v>
      </c>
      <c r="C139" s="136"/>
      <c r="D139" s="137"/>
      <c r="E139" s="138"/>
      <c r="F139" s="136"/>
      <c r="G139" s="115"/>
      <c r="H139" s="116"/>
      <c r="I139" s="117"/>
      <c r="J139" s="118"/>
      <c r="K139" s="119"/>
      <c r="L139" s="120"/>
      <c r="M139" s="117"/>
      <c r="N139" s="121"/>
      <c r="O139" s="122"/>
      <c r="P139" s="123"/>
      <c r="Q139" s="139"/>
    </row>
    <row r="140" spans="1:17" x14ac:dyDescent="0.25">
      <c r="A140" s="2">
        <f>IF(C140=0,"",1+MAX(A$9:A139))</f>
        <v>53</v>
      </c>
      <c r="B140" s="141" t="s">
        <v>61</v>
      </c>
      <c r="C140" s="136">
        <v>954</v>
      </c>
      <c r="D140" s="137">
        <v>0.05</v>
      </c>
      <c r="E140" s="138">
        <f t="shared" si="71"/>
        <v>1001.7</v>
      </c>
      <c r="F140" s="136" t="s">
        <v>37</v>
      </c>
      <c r="G140" s="115">
        <v>0</v>
      </c>
      <c r="H140" s="116">
        <f t="shared" ref="H140" si="92">G140*E140</f>
        <v>0</v>
      </c>
      <c r="I140" s="117">
        <v>1</v>
      </c>
      <c r="J140" s="118" t="s">
        <v>47</v>
      </c>
      <c r="K140" s="119">
        <v>65</v>
      </c>
      <c r="L140" s="120">
        <v>0</v>
      </c>
      <c r="M140" s="117">
        <f t="shared" ref="M140" si="93">L140*E140</f>
        <v>0</v>
      </c>
      <c r="N140" s="121">
        <f t="shared" ref="N140" si="94">M140*K140</f>
        <v>0</v>
      </c>
      <c r="O140" s="122">
        <f t="shared" ref="O140" si="95">(H140+N140)/E140</f>
        <v>0</v>
      </c>
      <c r="P140" s="123">
        <f t="shared" ref="P140" si="96">O140*E140</f>
        <v>0</v>
      </c>
      <c r="Q140" s="139"/>
    </row>
    <row r="141" spans="1:17" x14ac:dyDescent="0.25">
      <c r="A141" s="2" t="str">
        <f>IF(C141=0,"",1+MAX(A$9:A140))</f>
        <v/>
      </c>
      <c r="B141" s="142" t="s">
        <v>75</v>
      </c>
      <c r="C141" s="136"/>
      <c r="D141" s="137"/>
      <c r="E141" s="138"/>
      <c r="F141" s="136"/>
      <c r="G141" s="115"/>
      <c r="H141" s="116"/>
      <c r="I141" s="117"/>
      <c r="J141" s="118"/>
      <c r="K141" s="119"/>
      <c r="L141" s="120"/>
      <c r="M141" s="117"/>
      <c r="N141" s="121"/>
      <c r="O141" s="122"/>
      <c r="P141" s="123"/>
      <c r="Q141" s="139"/>
    </row>
    <row r="142" spans="1:17" x14ac:dyDescent="0.25">
      <c r="A142" s="2">
        <f>IF(C142=0,"",1+MAX(A$9:A141))</f>
        <v>54</v>
      </c>
      <c r="B142" s="141" t="s">
        <v>61</v>
      </c>
      <c r="C142" s="136">
        <v>5076</v>
      </c>
      <c r="D142" s="137">
        <v>0.05</v>
      </c>
      <c r="E142" s="138">
        <f t="shared" si="71"/>
        <v>5329.8</v>
      </c>
      <c r="F142" s="136" t="s">
        <v>37</v>
      </c>
      <c r="G142" s="115">
        <v>0</v>
      </c>
      <c r="H142" s="116">
        <f t="shared" si="72"/>
        <v>0</v>
      </c>
      <c r="I142" s="117">
        <v>1</v>
      </c>
      <c r="J142" s="118" t="s">
        <v>47</v>
      </c>
      <c r="K142" s="119">
        <v>65</v>
      </c>
      <c r="L142" s="120">
        <v>0</v>
      </c>
      <c r="M142" s="117">
        <f t="shared" si="73"/>
        <v>0</v>
      </c>
      <c r="N142" s="121">
        <f t="shared" si="74"/>
        <v>0</v>
      </c>
      <c r="O142" s="122">
        <f t="shared" si="75"/>
        <v>0</v>
      </c>
      <c r="P142" s="123">
        <f t="shared" si="76"/>
        <v>0</v>
      </c>
      <c r="Q142" s="139"/>
    </row>
    <row r="143" spans="1:17" ht="20.100000000000001" customHeight="1" x14ac:dyDescent="0.25">
      <c r="A143" s="2" t="str">
        <f>IF(C143=0,"",1+MAX(A$9:A142))</f>
        <v/>
      </c>
      <c r="B143" s="142" t="s">
        <v>76</v>
      </c>
      <c r="C143" s="136"/>
      <c r="D143" s="137"/>
      <c r="E143" s="138"/>
      <c r="F143" s="136"/>
      <c r="G143" s="115"/>
      <c r="H143" s="116"/>
      <c r="I143" s="117"/>
      <c r="J143" s="118"/>
      <c r="K143" s="119"/>
      <c r="L143" s="120"/>
      <c r="M143" s="117"/>
      <c r="N143" s="121"/>
      <c r="O143" s="122"/>
      <c r="P143" s="123"/>
      <c r="Q143" s="139"/>
    </row>
    <row r="144" spans="1:17" ht="20.100000000000001" customHeight="1" x14ac:dyDescent="0.25">
      <c r="A144" s="2">
        <f>IF(C144=0,"",1+MAX(A$9:A143))</f>
        <v>55</v>
      </c>
      <c r="B144" s="141" t="s">
        <v>77</v>
      </c>
      <c r="C144" s="136">
        <v>198</v>
      </c>
      <c r="D144" s="137">
        <v>0.05</v>
      </c>
      <c r="E144" s="138">
        <f t="shared" si="71"/>
        <v>207.9</v>
      </c>
      <c r="F144" s="136" t="s">
        <v>37</v>
      </c>
      <c r="G144" s="115">
        <v>0</v>
      </c>
      <c r="H144" s="116">
        <f t="shared" si="72"/>
        <v>0</v>
      </c>
      <c r="I144" s="117">
        <v>1</v>
      </c>
      <c r="J144" s="118" t="s">
        <v>47</v>
      </c>
      <c r="K144" s="119">
        <v>65</v>
      </c>
      <c r="L144" s="120">
        <v>0</v>
      </c>
      <c r="M144" s="117">
        <f t="shared" si="73"/>
        <v>0</v>
      </c>
      <c r="N144" s="121">
        <f t="shared" si="74"/>
        <v>0</v>
      </c>
      <c r="O144" s="122">
        <f t="shared" si="75"/>
        <v>0</v>
      </c>
      <c r="P144" s="123">
        <f t="shared" si="76"/>
        <v>0</v>
      </c>
      <c r="Q144" s="139"/>
    </row>
    <row r="145" spans="1:17" ht="20.100000000000001" customHeight="1" x14ac:dyDescent="0.25">
      <c r="A145" s="2" t="str">
        <f>IF(C145=0,"",1+MAX(A$9:A144))</f>
        <v/>
      </c>
      <c r="B145" s="142" t="s">
        <v>78</v>
      </c>
      <c r="C145" s="136"/>
      <c r="D145" s="137"/>
      <c r="E145" s="138"/>
      <c r="F145" s="136"/>
      <c r="G145" s="115"/>
      <c r="H145" s="116"/>
      <c r="I145" s="117"/>
      <c r="J145" s="118"/>
      <c r="K145" s="119"/>
      <c r="L145" s="120"/>
      <c r="M145" s="117"/>
      <c r="N145" s="121"/>
      <c r="O145" s="122"/>
      <c r="P145" s="123"/>
      <c r="Q145" s="139"/>
    </row>
    <row r="146" spans="1:17" ht="20.100000000000001" customHeight="1" x14ac:dyDescent="0.25">
      <c r="A146" s="2">
        <f>IF(C146=0,"",1+MAX(A$9:A145))</f>
        <v>56</v>
      </c>
      <c r="B146" s="141" t="s">
        <v>63</v>
      </c>
      <c r="C146" s="136">
        <v>3276</v>
      </c>
      <c r="D146" s="137">
        <v>0.05</v>
      </c>
      <c r="E146" s="138">
        <f t="shared" si="71"/>
        <v>3439.8</v>
      </c>
      <c r="F146" s="136" t="s">
        <v>37</v>
      </c>
      <c r="G146" s="115">
        <v>0</v>
      </c>
      <c r="H146" s="116">
        <f t="shared" si="72"/>
        <v>0</v>
      </c>
      <c r="I146" s="117">
        <v>1</v>
      </c>
      <c r="J146" s="118" t="s">
        <v>47</v>
      </c>
      <c r="K146" s="119">
        <v>65</v>
      </c>
      <c r="L146" s="120">
        <v>0</v>
      </c>
      <c r="M146" s="117">
        <f t="shared" si="73"/>
        <v>0</v>
      </c>
      <c r="N146" s="121">
        <f t="shared" si="74"/>
        <v>0</v>
      </c>
      <c r="O146" s="122">
        <f t="shared" si="75"/>
        <v>0</v>
      </c>
      <c r="P146" s="123">
        <f t="shared" si="76"/>
        <v>0</v>
      </c>
      <c r="Q146" s="139"/>
    </row>
    <row r="147" spans="1:17" ht="20.100000000000001" customHeight="1" x14ac:dyDescent="0.25">
      <c r="A147" s="2" t="str">
        <f>IF(C147=0,"",1+MAX(A$9:A146))</f>
        <v/>
      </c>
      <c r="B147" s="142" t="s">
        <v>79</v>
      </c>
      <c r="C147" s="136"/>
      <c r="D147" s="137"/>
      <c r="E147" s="138"/>
      <c r="F147" s="136"/>
      <c r="G147" s="115"/>
      <c r="H147" s="116"/>
      <c r="I147" s="117"/>
      <c r="J147" s="118"/>
      <c r="K147" s="119"/>
      <c r="L147" s="120"/>
      <c r="M147" s="117"/>
      <c r="N147" s="121"/>
      <c r="O147" s="122"/>
      <c r="P147" s="123"/>
      <c r="Q147" s="139"/>
    </row>
    <row r="148" spans="1:17" ht="20.100000000000001" customHeight="1" x14ac:dyDescent="0.25">
      <c r="A148" s="2">
        <f>IF(C148=0,"",1+MAX(A$9:A147))</f>
        <v>57</v>
      </c>
      <c r="B148" s="141" t="s">
        <v>63</v>
      </c>
      <c r="C148" s="136">
        <v>5274</v>
      </c>
      <c r="D148" s="137">
        <v>0.05</v>
      </c>
      <c r="E148" s="138">
        <f t="shared" si="71"/>
        <v>5537.7</v>
      </c>
      <c r="F148" s="136" t="s">
        <v>37</v>
      </c>
      <c r="G148" s="115">
        <v>0</v>
      </c>
      <c r="H148" s="116">
        <f t="shared" si="72"/>
        <v>0</v>
      </c>
      <c r="I148" s="117">
        <v>1</v>
      </c>
      <c r="J148" s="118" t="s">
        <v>47</v>
      </c>
      <c r="K148" s="119">
        <v>65</v>
      </c>
      <c r="L148" s="120">
        <v>0</v>
      </c>
      <c r="M148" s="117">
        <f t="shared" si="73"/>
        <v>0</v>
      </c>
      <c r="N148" s="121">
        <f t="shared" si="74"/>
        <v>0</v>
      </c>
      <c r="O148" s="122">
        <f t="shared" si="75"/>
        <v>0</v>
      </c>
      <c r="P148" s="123">
        <f t="shared" si="76"/>
        <v>0</v>
      </c>
      <c r="Q148" s="139"/>
    </row>
    <row r="149" spans="1:17" ht="20.100000000000001" customHeight="1" x14ac:dyDescent="0.25">
      <c r="A149" s="2" t="str">
        <f>IF(C149=0,"",1+MAX(A$9:A148))</f>
        <v/>
      </c>
      <c r="B149" s="142" t="s">
        <v>80</v>
      </c>
      <c r="C149" s="136"/>
      <c r="D149" s="137"/>
      <c r="E149" s="138"/>
      <c r="F149" s="136"/>
      <c r="G149" s="115"/>
      <c r="H149" s="116"/>
      <c r="I149" s="117"/>
      <c r="J149" s="118"/>
      <c r="K149" s="119"/>
      <c r="L149" s="120"/>
      <c r="M149" s="117"/>
      <c r="N149" s="121"/>
      <c r="O149" s="122"/>
      <c r="P149" s="123"/>
      <c r="Q149" s="139"/>
    </row>
    <row r="150" spans="1:17" ht="20.100000000000001" customHeight="1" x14ac:dyDescent="0.25">
      <c r="A150" s="2">
        <f>IF(C150=0,"",1+MAX(A$9:A149))</f>
        <v>58</v>
      </c>
      <c r="B150" s="141" t="s">
        <v>63</v>
      </c>
      <c r="C150" s="136">
        <v>216</v>
      </c>
      <c r="D150" s="137">
        <v>0.05</v>
      </c>
      <c r="E150" s="138">
        <f t="shared" si="71"/>
        <v>226.8</v>
      </c>
      <c r="F150" s="136" t="s">
        <v>37</v>
      </c>
      <c r="G150" s="115">
        <v>0</v>
      </c>
      <c r="H150" s="116">
        <f t="shared" si="72"/>
        <v>0</v>
      </c>
      <c r="I150" s="117">
        <v>1</v>
      </c>
      <c r="J150" s="118" t="s">
        <v>47</v>
      </c>
      <c r="K150" s="119">
        <v>65</v>
      </c>
      <c r="L150" s="120">
        <v>0</v>
      </c>
      <c r="M150" s="117">
        <f t="shared" si="73"/>
        <v>0</v>
      </c>
      <c r="N150" s="121">
        <f t="shared" si="74"/>
        <v>0</v>
      </c>
      <c r="O150" s="122">
        <f t="shared" si="75"/>
        <v>0</v>
      </c>
      <c r="P150" s="123">
        <f t="shared" si="76"/>
        <v>0</v>
      </c>
      <c r="Q150" s="139"/>
    </row>
    <row r="151" spans="1:17" ht="20.100000000000001" customHeight="1" x14ac:dyDescent="0.25">
      <c r="A151" s="2" t="str">
        <f>IF(C151=0,"",1+MAX(A$9:A150))</f>
        <v/>
      </c>
      <c r="B151" s="142" t="s">
        <v>81</v>
      </c>
      <c r="C151" s="136"/>
      <c r="D151" s="137"/>
      <c r="E151" s="138"/>
      <c r="F151" s="136"/>
      <c r="G151" s="115"/>
      <c r="H151" s="116"/>
      <c r="I151" s="117"/>
      <c r="J151" s="118"/>
      <c r="K151" s="119"/>
      <c r="L151" s="120"/>
      <c r="M151" s="117"/>
      <c r="N151" s="121"/>
      <c r="O151" s="122"/>
      <c r="P151" s="123"/>
      <c r="Q151" s="139"/>
    </row>
    <row r="152" spans="1:17" ht="20.100000000000001" customHeight="1" x14ac:dyDescent="0.25">
      <c r="A152" s="2">
        <f>IF(C152=0,"",1+MAX(A$9:A151))</f>
        <v>59</v>
      </c>
      <c r="B152" s="141" t="s">
        <v>61</v>
      </c>
      <c r="C152" s="136">
        <v>162</v>
      </c>
      <c r="D152" s="137">
        <v>0.05</v>
      </c>
      <c r="E152" s="138">
        <f t="shared" si="71"/>
        <v>170.1</v>
      </c>
      <c r="F152" s="136" t="s">
        <v>37</v>
      </c>
      <c r="G152" s="115">
        <v>0</v>
      </c>
      <c r="H152" s="116">
        <f t="shared" si="72"/>
        <v>0</v>
      </c>
      <c r="I152" s="117">
        <v>1</v>
      </c>
      <c r="J152" s="118" t="s">
        <v>47</v>
      </c>
      <c r="K152" s="119">
        <v>65</v>
      </c>
      <c r="L152" s="120">
        <v>0</v>
      </c>
      <c r="M152" s="117">
        <f t="shared" si="73"/>
        <v>0</v>
      </c>
      <c r="N152" s="121">
        <f t="shared" si="74"/>
        <v>0</v>
      </c>
      <c r="O152" s="122">
        <f t="shared" si="75"/>
        <v>0</v>
      </c>
      <c r="P152" s="123">
        <f t="shared" si="76"/>
        <v>0</v>
      </c>
      <c r="Q152" s="139"/>
    </row>
    <row r="153" spans="1:17" ht="20.100000000000001" customHeight="1" x14ac:dyDescent="0.25">
      <c r="A153" s="2" t="str">
        <f>IF(C153=0,"",1+MAX(A$9:A152))</f>
        <v/>
      </c>
      <c r="B153" s="140" t="s">
        <v>82</v>
      </c>
      <c r="C153" s="136"/>
      <c r="D153" s="137"/>
      <c r="E153" s="138"/>
      <c r="F153" s="136"/>
      <c r="G153" s="115"/>
      <c r="H153" s="116"/>
      <c r="I153" s="117"/>
      <c r="J153" s="118"/>
      <c r="K153" s="119"/>
      <c r="L153" s="120"/>
      <c r="M153" s="117"/>
      <c r="N153" s="121"/>
      <c r="O153" s="122"/>
      <c r="P153" s="123"/>
      <c r="Q153" s="139"/>
    </row>
    <row r="154" spans="1:17" ht="20.100000000000001" customHeight="1" x14ac:dyDescent="0.25">
      <c r="A154" s="2" t="str">
        <f>IF(C154=0,"",1+MAX(A$9:A153))</f>
        <v/>
      </c>
      <c r="B154" s="142" t="s">
        <v>83</v>
      </c>
      <c r="C154" s="136"/>
      <c r="D154" s="137"/>
      <c r="E154" s="138"/>
      <c r="F154" s="136"/>
      <c r="G154" s="115"/>
      <c r="H154" s="116"/>
      <c r="I154" s="117"/>
      <c r="J154" s="118"/>
      <c r="K154" s="119"/>
      <c r="L154" s="120"/>
      <c r="M154" s="117"/>
      <c r="N154" s="121"/>
      <c r="O154" s="122"/>
      <c r="P154" s="123"/>
      <c r="Q154" s="139"/>
    </row>
    <row r="155" spans="1:17" ht="20.100000000000001" customHeight="1" x14ac:dyDescent="0.25">
      <c r="A155" s="2">
        <f>IF(C155=0,"",1+MAX(A$9:A154))</f>
        <v>60</v>
      </c>
      <c r="B155" s="141" t="s">
        <v>61</v>
      </c>
      <c r="C155" s="136">
        <v>972</v>
      </c>
      <c r="D155" s="137">
        <v>0</v>
      </c>
      <c r="E155" s="138">
        <f t="shared" si="71"/>
        <v>972</v>
      </c>
      <c r="F155" s="136" t="s">
        <v>37</v>
      </c>
      <c r="G155" s="115">
        <v>0</v>
      </c>
      <c r="H155" s="116">
        <f t="shared" si="72"/>
        <v>0</v>
      </c>
      <c r="I155" s="117">
        <v>1</v>
      </c>
      <c r="J155" s="118" t="s">
        <v>47</v>
      </c>
      <c r="K155" s="119">
        <v>65</v>
      </c>
      <c r="L155" s="120">
        <v>0</v>
      </c>
      <c r="M155" s="117">
        <f t="shared" si="73"/>
        <v>0</v>
      </c>
      <c r="N155" s="121">
        <f t="shared" si="74"/>
        <v>0</v>
      </c>
      <c r="O155" s="122">
        <f t="shared" si="75"/>
        <v>0</v>
      </c>
      <c r="P155" s="123">
        <f t="shared" si="76"/>
        <v>0</v>
      </c>
      <c r="Q155" s="139"/>
    </row>
    <row r="156" spans="1:17" ht="20.100000000000001" customHeight="1" x14ac:dyDescent="0.25">
      <c r="A156" s="2" t="str">
        <f>IF(C156=0,"",1+MAX(A$9:A155))</f>
        <v/>
      </c>
      <c r="B156" s="142" t="s">
        <v>84</v>
      </c>
      <c r="C156" s="136"/>
      <c r="D156" s="137"/>
      <c r="E156" s="138"/>
      <c r="F156" s="136"/>
      <c r="G156" s="115"/>
      <c r="H156" s="116"/>
      <c r="I156" s="117"/>
      <c r="J156" s="118"/>
      <c r="K156" s="119"/>
      <c r="L156" s="120"/>
      <c r="M156" s="117"/>
      <c r="N156" s="121"/>
      <c r="O156" s="122"/>
      <c r="P156" s="123"/>
      <c r="Q156" s="139"/>
    </row>
    <row r="157" spans="1:17" ht="20.100000000000001" customHeight="1" x14ac:dyDescent="0.25">
      <c r="A157" s="2">
        <f>IF(C157=0,"",1+MAX(A$9:A156))</f>
        <v>61</v>
      </c>
      <c r="B157" s="141" t="s">
        <v>61</v>
      </c>
      <c r="C157" s="136">
        <v>5094</v>
      </c>
      <c r="D157" s="137">
        <v>0</v>
      </c>
      <c r="E157" s="138">
        <f t="shared" si="71"/>
        <v>5094</v>
      </c>
      <c r="F157" s="136" t="s">
        <v>37</v>
      </c>
      <c r="G157" s="115">
        <v>0</v>
      </c>
      <c r="H157" s="116">
        <f t="shared" si="72"/>
        <v>0</v>
      </c>
      <c r="I157" s="117">
        <v>1</v>
      </c>
      <c r="J157" s="118" t="s">
        <v>47</v>
      </c>
      <c r="K157" s="119">
        <v>65</v>
      </c>
      <c r="L157" s="120">
        <v>0</v>
      </c>
      <c r="M157" s="117">
        <f t="shared" si="73"/>
        <v>0</v>
      </c>
      <c r="N157" s="121">
        <f t="shared" si="74"/>
        <v>0</v>
      </c>
      <c r="O157" s="122">
        <f t="shared" si="75"/>
        <v>0</v>
      </c>
      <c r="P157" s="123">
        <f t="shared" si="76"/>
        <v>0</v>
      </c>
      <c r="Q157" s="139"/>
    </row>
    <row r="158" spans="1:17" ht="20.100000000000001" customHeight="1" x14ac:dyDescent="0.25">
      <c r="A158" s="2" t="str">
        <f>IF(C158=0,"",1+MAX(A$9:A157))</f>
        <v/>
      </c>
      <c r="B158" s="142" t="s">
        <v>85</v>
      </c>
      <c r="C158" s="136"/>
      <c r="D158" s="137"/>
      <c r="E158" s="138"/>
      <c r="F158" s="136"/>
      <c r="G158" s="115"/>
      <c r="H158" s="116"/>
      <c r="I158" s="117"/>
      <c r="J158" s="118"/>
      <c r="K158" s="119"/>
      <c r="L158" s="120"/>
      <c r="M158" s="117"/>
      <c r="N158" s="121"/>
      <c r="O158" s="122"/>
      <c r="P158" s="123"/>
      <c r="Q158" s="139"/>
    </row>
    <row r="159" spans="1:17" ht="20.100000000000001" customHeight="1" x14ac:dyDescent="0.25">
      <c r="A159" s="2">
        <f>IF(C159=0,"",1+MAX(A$9:A158))</f>
        <v>62</v>
      </c>
      <c r="B159" s="141" t="s">
        <v>77</v>
      </c>
      <c r="C159" s="136">
        <v>216</v>
      </c>
      <c r="D159" s="137">
        <v>0</v>
      </c>
      <c r="E159" s="138">
        <f t="shared" si="71"/>
        <v>216</v>
      </c>
      <c r="F159" s="136" t="s">
        <v>37</v>
      </c>
      <c r="G159" s="115">
        <v>0</v>
      </c>
      <c r="H159" s="116">
        <f t="shared" si="72"/>
        <v>0</v>
      </c>
      <c r="I159" s="117">
        <v>1</v>
      </c>
      <c r="J159" s="118" t="s">
        <v>47</v>
      </c>
      <c r="K159" s="119">
        <v>65</v>
      </c>
      <c r="L159" s="120">
        <v>0</v>
      </c>
      <c r="M159" s="117">
        <f t="shared" si="73"/>
        <v>0</v>
      </c>
      <c r="N159" s="121">
        <f t="shared" si="74"/>
        <v>0</v>
      </c>
      <c r="O159" s="122">
        <f t="shared" si="75"/>
        <v>0</v>
      </c>
      <c r="P159" s="123">
        <f t="shared" si="76"/>
        <v>0</v>
      </c>
      <c r="Q159" s="139"/>
    </row>
    <row r="160" spans="1:17" ht="20.100000000000001" customHeight="1" x14ac:dyDescent="0.25">
      <c r="A160" s="2" t="str">
        <f>IF(C160=0,"",1+MAX(A$9:A159))</f>
        <v/>
      </c>
      <c r="B160" s="142" t="s">
        <v>86</v>
      </c>
      <c r="C160" s="136"/>
      <c r="D160" s="137"/>
      <c r="E160" s="138"/>
      <c r="F160" s="136"/>
      <c r="G160" s="115"/>
      <c r="H160" s="116"/>
      <c r="I160" s="117"/>
      <c r="J160" s="118"/>
      <c r="K160" s="119"/>
      <c r="L160" s="120"/>
      <c r="M160" s="117"/>
      <c r="N160" s="121"/>
      <c r="O160" s="122"/>
      <c r="P160" s="123"/>
      <c r="Q160" s="139"/>
    </row>
    <row r="161" spans="1:17" ht="20.100000000000001" customHeight="1" x14ac:dyDescent="0.25">
      <c r="A161" s="2">
        <f>IF(C161=0,"",1+MAX(A$9:A160))</f>
        <v>63</v>
      </c>
      <c r="B161" s="141" t="s">
        <v>63</v>
      </c>
      <c r="C161" s="136">
        <v>3267</v>
      </c>
      <c r="D161" s="137">
        <v>0</v>
      </c>
      <c r="E161" s="138">
        <f t="shared" si="71"/>
        <v>3267</v>
      </c>
      <c r="F161" s="136" t="s">
        <v>37</v>
      </c>
      <c r="G161" s="115">
        <v>0</v>
      </c>
      <c r="H161" s="116">
        <f t="shared" si="72"/>
        <v>0</v>
      </c>
      <c r="I161" s="117">
        <v>1</v>
      </c>
      <c r="J161" s="118" t="s">
        <v>47</v>
      </c>
      <c r="K161" s="119">
        <v>65</v>
      </c>
      <c r="L161" s="120">
        <v>0</v>
      </c>
      <c r="M161" s="117">
        <f t="shared" si="73"/>
        <v>0</v>
      </c>
      <c r="N161" s="121">
        <f t="shared" si="74"/>
        <v>0</v>
      </c>
      <c r="O161" s="122">
        <f t="shared" si="75"/>
        <v>0</v>
      </c>
      <c r="P161" s="123">
        <f t="shared" si="76"/>
        <v>0</v>
      </c>
      <c r="Q161" s="139"/>
    </row>
    <row r="162" spans="1:17" ht="20.100000000000001" customHeight="1" x14ac:dyDescent="0.25">
      <c r="A162" s="2" t="str">
        <f>IF(C162=0,"",1+MAX(A$9:A161))</f>
        <v/>
      </c>
      <c r="B162" s="142" t="s">
        <v>87</v>
      </c>
      <c r="C162" s="136"/>
      <c r="D162" s="137"/>
      <c r="E162" s="138"/>
      <c r="F162" s="136"/>
      <c r="G162" s="115"/>
      <c r="H162" s="116"/>
      <c r="I162" s="117"/>
      <c r="J162" s="118"/>
      <c r="K162" s="119"/>
      <c r="L162" s="120"/>
      <c r="M162" s="117"/>
      <c r="N162" s="121"/>
      <c r="O162" s="122"/>
      <c r="P162" s="123"/>
      <c r="Q162" s="139"/>
    </row>
    <row r="163" spans="1:17" ht="20.100000000000001" customHeight="1" x14ac:dyDescent="0.25">
      <c r="A163" s="2">
        <f>IF(C163=0,"",1+MAX(A$9:A162))</f>
        <v>64</v>
      </c>
      <c r="B163" s="141" t="s">
        <v>63</v>
      </c>
      <c r="C163" s="136">
        <v>5427</v>
      </c>
      <c r="D163" s="137">
        <v>0</v>
      </c>
      <c r="E163" s="138">
        <f t="shared" si="71"/>
        <v>5427</v>
      </c>
      <c r="F163" s="136" t="s">
        <v>37</v>
      </c>
      <c r="G163" s="115">
        <v>0</v>
      </c>
      <c r="H163" s="116">
        <f t="shared" si="72"/>
        <v>0</v>
      </c>
      <c r="I163" s="117">
        <v>1</v>
      </c>
      <c r="J163" s="118" t="s">
        <v>47</v>
      </c>
      <c r="K163" s="119">
        <v>65</v>
      </c>
      <c r="L163" s="120">
        <v>0</v>
      </c>
      <c r="M163" s="117">
        <f t="shared" si="73"/>
        <v>0</v>
      </c>
      <c r="N163" s="121">
        <f t="shared" si="74"/>
        <v>0</v>
      </c>
      <c r="O163" s="122">
        <f t="shared" si="75"/>
        <v>0</v>
      </c>
      <c r="P163" s="123">
        <f t="shared" si="76"/>
        <v>0</v>
      </c>
      <c r="Q163" s="139"/>
    </row>
    <row r="164" spans="1:17" ht="20.100000000000001" customHeight="1" x14ac:dyDescent="0.25">
      <c r="A164" s="2" t="str">
        <f>IF(C164=0,"",1+MAX(A$9:A163))</f>
        <v/>
      </c>
      <c r="B164" s="142" t="s">
        <v>88</v>
      </c>
      <c r="C164" s="136"/>
      <c r="D164" s="137"/>
      <c r="E164" s="138"/>
      <c r="F164" s="136"/>
      <c r="G164" s="115"/>
      <c r="H164" s="116"/>
      <c r="I164" s="117"/>
      <c r="J164" s="118"/>
      <c r="K164" s="119"/>
      <c r="L164" s="120"/>
      <c r="M164" s="117"/>
      <c r="N164" s="121"/>
      <c r="O164" s="122"/>
      <c r="P164" s="123"/>
      <c r="Q164" s="139"/>
    </row>
    <row r="165" spans="1:17" ht="20.100000000000001" customHeight="1" x14ac:dyDescent="0.25">
      <c r="A165" s="2">
        <f>IF(C165=0,"",1+MAX(A$9:A164))</f>
        <v>65</v>
      </c>
      <c r="B165" s="141" t="s">
        <v>63</v>
      </c>
      <c r="C165" s="136">
        <v>225</v>
      </c>
      <c r="D165" s="137">
        <v>0.05</v>
      </c>
      <c r="E165" s="138">
        <f t="shared" si="71"/>
        <v>236.25</v>
      </c>
      <c r="F165" s="136" t="s">
        <v>37</v>
      </c>
      <c r="G165" s="115">
        <v>0</v>
      </c>
      <c r="H165" s="116">
        <f t="shared" si="72"/>
        <v>0</v>
      </c>
      <c r="I165" s="117">
        <v>1</v>
      </c>
      <c r="J165" s="118" t="s">
        <v>47</v>
      </c>
      <c r="K165" s="119">
        <v>65</v>
      </c>
      <c r="L165" s="120">
        <v>0</v>
      </c>
      <c r="M165" s="117">
        <f t="shared" si="73"/>
        <v>0</v>
      </c>
      <c r="N165" s="121">
        <f t="shared" si="74"/>
        <v>0</v>
      </c>
      <c r="O165" s="122">
        <f t="shared" si="75"/>
        <v>0</v>
      </c>
      <c r="P165" s="123">
        <f t="shared" si="76"/>
        <v>0</v>
      </c>
      <c r="Q165" s="139"/>
    </row>
    <row r="166" spans="1:17" ht="20.100000000000001" customHeight="1" x14ac:dyDescent="0.25">
      <c r="A166" s="2" t="str">
        <f>IF(C166=0,"",1+MAX(A$9:A165))</f>
        <v/>
      </c>
      <c r="B166" s="140" t="s">
        <v>57</v>
      </c>
      <c r="C166" s="136"/>
      <c r="D166" s="137"/>
      <c r="E166" s="138"/>
      <c r="F166" s="136"/>
      <c r="G166" s="115"/>
      <c r="H166" s="116"/>
      <c r="I166" s="117"/>
      <c r="J166" s="118"/>
      <c r="K166" s="119"/>
      <c r="L166" s="120"/>
      <c r="M166" s="117"/>
      <c r="N166" s="121"/>
      <c r="O166" s="122"/>
      <c r="P166" s="123"/>
      <c r="Q166" s="139"/>
    </row>
    <row r="167" spans="1:17" ht="20.100000000000001" customHeight="1" x14ac:dyDescent="0.25">
      <c r="A167" s="2" t="str">
        <f>IF(C167=0,"",1+MAX(A$9:A166))</f>
        <v/>
      </c>
      <c r="B167" s="142" t="s">
        <v>83</v>
      </c>
      <c r="C167" s="136"/>
      <c r="D167" s="137"/>
      <c r="E167" s="138"/>
      <c r="F167" s="136"/>
      <c r="G167" s="115"/>
      <c r="H167" s="116"/>
      <c r="I167" s="117"/>
      <c r="J167" s="118"/>
      <c r="K167" s="119"/>
      <c r="L167" s="120"/>
      <c r="M167" s="117"/>
      <c r="N167" s="121"/>
      <c r="O167" s="122"/>
      <c r="P167" s="123"/>
      <c r="Q167" s="139"/>
    </row>
    <row r="168" spans="1:17" ht="20.100000000000001" customHeight="1" x14ac:dyDescent="0.25">
      <c r="A168" s="2">
        <f>IF(C168=0,"",1+MAX(A$9:A167))</f>
        <v>66</v>
      </c>
      <c r="B168" s="141" t="s">
        <v>61</v>
      </c>
      <c r="C168" s="136">
        <v>972</v>
      </c>
      <c r="D168" s="137">
        <v>0</v>
      </c>
      <c r="E168" s="138">
        <f t="shared" si="71"/>
        <v>972</v>
      </c>
      <c r="F168" s="136" t="s">
        <v>37</v>
      </c>
      <c r="G168" s="115">
        <v>0</v>
      </c>
      <c r="H168" s="116">
        <f t="shared" si="72"/>
        <v>0</v>
      </c>
      <c r="I168" s="117">
        <v>1</v>
      </c>
      <c r="J168" s="118" t="s">
        <v>47</v>
      </c>
      <c r="K168" s="119">
        <v>65</v>
      </c>
      <c r="L168" s="120">
        <v>0</v>
      </c>
      <c r="M168" s="117">
        <f t="shared" si="73"/>
        <v>0</v>
      </c>
      <c r="N168" s="121">
        <f t="shared" si="74"/>
        <v>0</v>
      </c>
      <c r="O168" s="122">
        <f t="shared" si="75"/>
        <v>0</v>
      </c>
      <c r="P168" s="123">
        <f t="shared" si="76"/>
        <v>0</v>
      </c>
      <c r="Q168" s="139"/>
    </row>
    <row r="169" spans="1:17" ht="20.100000000000001" customHeight="1" x14ac:dyDescent="0.25">
      <c r="A169" s="2" t="str">
        <f>IF(C169=0,"",1+MAX(A$9:A168))</f>
        <v/>
      </c>
      <c r="B169" s="142" t="s">
        <v>84</v>
      </c>
      <c r="C169" s="136"/>
      <c r="D169" s="137"/>
      <c r="E169" s="138"/>
      <c r="F169" s="136"/>
      <c r="G169" s="115"/>
      <c r="H169" s="116"/>
      <c r="I169" s="117"/>
      <c r="J169" s="118"/>
      <c r="K169" s="119"/>
      <c r="L169" s="120"/>
      <c r="M169" s="117"/>
      <c r="N169" s="121"/>
      <c r="O169" s="122"/>
      <c r="P169" s="123"/>
      <c r="Q169" s="139"/>
    </row>
    <row r="170" spans="1:17" ht="20.100000000000001" customHeight="1" x14ac:dyDescent="0.25">
      <c r="A170" s="2">
        <f>IF(C170=0,"",1+MAX(A$9:A169))</f>
        <v>67</v>
      </c>
      <c r="B170" s="141" t="s">
        <v>61</v>
      </c>
      <c r="C170" s="136">
        <v>5094</v>
      </c>
      <c r="D170" s="137">
        <v>0</v>
      </c>
      <c r="E170" s="138">
        <f t="shared" ref="E170:E216" si="97">C170*(1+D170)</f>
        <v>5094</v>
      </c>
      <c r="F170" s="136" t="s">
        <v>37</v>
      </c>
      <c r="G170" s="115">
        <v>0</v>
      </c>
      <c r="H170" s="116">
        <f t="shared" si="72"/>
        <v>0</v>
      </c>
      <c r="I170" s="117">
        <v>1</v>
      </c>
      <c r="J170" s="118" t="s">
        <v>47</v>
      </c>
      <c r="K170" s="119">
        <v>65</v>
      </c>
      <c r="L170" s="120">
        <v>0</v>
      </c>
      <c r="M170" s="117">
        <f t="shared" si="73"/>
        <v>0</v>
      </c>
      <c r="N170" s="121">
        <f t="shared" si="74"/>
        <v>0</v>
      </c>
      <c r="O170" s="122">
        <f t="shared" si="75"/>
        <v>0</v>
      </c>
      <c r="P170" s="123">
        <f t="shared" si="76"/>
        <v>0</v>
      </c>
      <c r="Q170" s="139"/>
    </row>
    <row r="171" spans="1:17" ht="20.100000000000001" customHeight="1" x14ac:dyDescent="0.25">
      <c r="A171" s="2" t="str">
        <f>IF(C171=0,"",1+MAX(A$9:A170))</f>
        <v/>
      </c>
      <c r="B171" s="142" t="s">
        <v>85</v>
      </c>
      <c r="C171" s="136"/>
      <c r="D171" s="137"/>
      <c r="E171" s="138"/>
      <c r="F171" s="136"/>
      <c r="G171" s="115"/>
      <c r="H171" s="116"/>
      <c r="I171" s="117"/>
      <c r="J171" s="118"/>
      <c r="K171" s="119"/>
      <c r="L171" s="120"/>
      <c r="M171" s="117"/>
      <c r="N171" s="121"/>
      <c r="O171" s="122"/>
      <c r="P171" s="123"/>
      <c r="Q171" s="139"/>
    </row>
    <row r="172" spans="1:17" ht="20.100000000000001" customHeight="1" x14ac:dyDescent="0.25">
      <c r="A172" s="2">
        <f>IF(C172=0,"",1+MAX(A$9:A171))</f>
        <v>68</v>
      </c>
      <c r="B172" s="141" t="s">
        <v>77</v>
      </c>
      <c r="C172" s="136">
        <v>216</v>
      </c>
      <c r="D172" s="137">
        <v>0</v>
      </c>
      <c r="E172" s="138">
        <f t="shared" si="97"/>
        <v>216</v>
      </c>
      <c r="F172" s="136" t="s">
        <v>37</v>
      </c>
      <c r="G172" s="115">
        <v>0</v>
      </c>
      <c r="H172" s="116">
        <f t="shared" ref="H172:H216" si="98">G172*E172</f>
        <v>0</v>
      </c>
      <c r="I172" s="117">
        <v>1</v>
      </c>
      <c r="J172" s="118" t="s">
        <v>47</v>
      </c>
      <c r="K172" s="119">
        <v>65</v>
      </c>
      <c r="L172" s="120">
        <v>0</v>
      </c>
      <c r="M172" s="117">
        <f t="shared" ref="M172:M216" si="99">L172*E172</f>
        <v>0</v>
      </c>
      <c r="N172" s="121">
        <f t="shared" ref="N172:N216" si="100">M172*K172</f>
        <v>0</v>
      </c>
      <c r="O172" s="122">
        <f t="shared" ref="O172:O216" si="101">(H172+N172)/E172</f>
        <v>0</v>
      </c>
      <c r="P172" s="123">
        <f t="shared" ref="P172:P216" si="102">O172*E172</f>
        <v>0</v>
      </c>
      <c r="Q172" s="139"/>
    </row>
    <row r="173" spans="1:17" ht="20.100000000000001" customHeight="1" x14ac:dyDescent="0.25">
      <c r="A173" s="2" t="str">
        <f>IF(C173=0,"",1+MAX(A$9:A172))</f>
        <v/>
      </c>
      <c r="B173" s="142" t="s">
        <v>86</v>
      </c>
      <c r="C173" s="136"/>
      <c r="D173" s="137"/>
      <c r="E173" s="138"/>
      <c r="F173" s="136"/>
      <c r="G173" s="115"/>
      <c r="H173" s="116"/>
      <c r="I173" s="117"/>
      <c r="J173" s="118"/>
      <c r="K173" s="119"/>
      <c r="L173" s="120"/>
      <c r="M173" s="117"/>
      <c r="N173" s="121"/>
      <c r="O173" s="122"/>
      <c r="P173" s="123"/>
      <c r="Q173" s="139"/>
    </row>
    <row r="174" spans="1:17" ht="20.100000000000001" customHeight="1" x14ac:dyDescent="0.25">
      <c r="A174" s="2">
        <f>IF(C174=0,"",1+MAX(A$9:A173))</f>
        <v>69</v>
      </c>
      <c r="B174" s="141" t="s">
        <v>63</v>
      </c>
      <c r="C174" s="136">
        <v>3267</v>
      </c>
      <c r="D174" s="137">
        <v>0.05</v>
      </c>
      <c r="E174" s="138">
        <f t="shared" si="97"/>
        <v>3430.3500000000004</v>
      </c>
      <c r="F174" s="136" t="s">
        <v>37</v>
      </c>
      <c r="G174" s="115">
        <v>0</v>
      </c>
      <c r="H174" s="116">
        <f t="shared" si="98"/>
        <v>0</v>
      </c>
      <c r="I174" s="117">
        <v>1</v>
      </c>
      <c r="J174" s="118" t="s">
        <v>47</v>
      </c>
      <c r="K174" s="119">
        <v>65</v>
      </c>
      <c r="L174" s="120">
        <v>0</v>
      </c>
      <c r="M174" s="117">
        <f t="shared" si="99"/>
        <v>0</v>
      </c>
      <c r="N174" s="121">
        <f t="shared" si="100"/>
        <v>0</v>
      </c>
      <c r="O174" s="122">
        <f t="shared" si="101"/>
        <v>0</v>
      </c>
      <c r="P174" s="123">
        <f t="shared" si="102"/>
        <v>0</v>
      </c>
      <c r="Q174" s="139"/>
    </row>
    <row r="175" spans="1:17" ht="20.100000000000001" customHeight="1" x14ac:dyDescent="0.25">
      <c r="A175" s="2" t="str">
        <f>IF(C175=0,"",1+MAX(A$9:A174))</f>
        <v/>
      </c>
      <c r="B175" s="142" t="s">
        <v>87</v>
      </c>
      <c r="C175" s="136"/>
      <c r="D175" s="137"/>
      <c r="E175" s="138"/>
      <c r="F175" s="136"/>
      <c r="G175" s="115"/>
      <c r="H175" s="116"/>
      <c r="I175" s="117"/>
      <c r="J175" s="118"/>
      <c r="K175" s="119"/>
      <c r="L175" s="120"/>
      <c r="M175" s="117"/>
      <c r="N175" s="121"/>
      <c r="O175" s="122"/>
      <c r="P175" s="123"/>
      <c r="Q175" s="139"/>
    </row>
    <row r="176" spans="1:17" ht="20.100000000000001" customHeight="1" x14ac:dyDescent="0.25">
      <c r="A176" s="2">
        <f>IF(C176=0,"",1+MAX(A$9:A175))</f>
        <v>70</v>
      </c>
      <c r="B176" s="141" t="s">
        <v>63</v>
      </c>
      <c r="C176" s="136">
        <v>5427</v>
      </c>
      <c r="D176" s="137">
        <v>0.05</v>
      </c>
      <c r="E176" s="138">
        <f t="shared" si="97"/>
        <v>5698.35</v>
      </c>
      <c r="F176" s="136" t="s">
        <v>37</v>
      </c>
      <c r="G176" s="115">
        <v>0</v>
      </c>
      <c r="H176" s="116">
        <f t="shared" si="98"/>
        <v>0</v>
      </c>
      <c r="I176" s="117">
        <v>1</v>
      </c>
      <c r="J176" s="118" t="s">
        <v>47</v>
      </c>
      <c r="K176" s="119">
        <v>65</v>
      </c>
      <c r="L176" s="120">
        <v>0</v>
      </c>
      <c r="M176" s="117">
        <f t="shared" si="99"/>
        <v>0</v>
      </c>
      <c r="N176" s="121">
        <f t="shared" si="100"/>
        <v>0</v>
      </c>
      <c r="O176" s="122">
        <f t="shared" si="101"/>
        <v>0</v>
      </c>
      <c r="P176" s="123">
        <f t="shared" si="102"/>
        <v>0</v>
      </c>
      <c r="Q176" s="139"/>
    </row>
    <row r="177" spans="1:17" ht="20.100000000000001" customHeight="1" x14ac:dyDescent="0.25">
      <c r="A177" s="2" t="str">
        <f>IF(C177=0,"",1+MAX(A$9:A176))</f>
        <v/>
      </c>
      <c r="B177" s="142" t="s">
        <v>88</v>
      </c>
      <c r="C177" s="136"/>
      <c r="D177" s="137"/>
      <c r="E177" s="138"/>
      <c r="F177" s="136"/>
      <c r="G177" s="115"/>
      <c r="H177" s="116"/>
      <c r="I177" s="117"/>
      <c r="J177" s="118"/>
      <c r="K177" s="119"/>
      <c r="L177" s="120"/>
      <c r="M177" s="117"/>
      <c r="N177" s="121"/>
      <c r="O177" s="122"/>
      <c r="P177" s="123"/>
      <c r="Q177" s="139"/>
    </row>
    <row r="178" spans="1:17" ht="20.100000000000001" customHeight="1" x14ac:dyDescent="0.25">
      <c r="A178" s="2">
        <f>IF(C178=0,"",1+MAX(A$9:A177))</f>
        <v>71</v>
      </c>
      <c r="B178" s="141" t="s">
        <v>63</v>
      </c>
      <c r="C178" s="136">
        <v>225</v>
      </c>
      <c r="D178" s="137">
        <v>0.05</v>
      </c>
      <c r="E178" s="138">
        <f t="shared" si="97"/>
        <v>236.25</v>
      </c>
      <c r="F178" s="136" t="s">
        <v>37</v>
      </c>
      <c r="G178" s="115">
        <v>0</v>
      </c>
      <c r="H178" s="116">
        <f t="shared" si="98"/>
        <v>0</v>
      </c>
      <c r="I178" s="117">
        <v>1</v>
      </c>
      <c r="J178" s="118" t="s">
        <v>47</v>
      </c>
      <c r="K178" s="119">
        <v>65</v>
      </c>
      <c r="L178" s="120">
        <v>0</v>
      </c>
      <c r="M178" s="117">
        <f t="shared" si="99"/>
        <v>0</v>
      </c>
      <c r="N178" s="121">
        <f t="shared" si="100"/>
        <v>0</v>
      </c>
      <c r="O178" s="122">
        <f t="shared" si="101"/>
        <v>0</v>
      </c>
      <c r="P178" s="123">
        <f t="shared" si="102"/>
        <v>0</v>
      </c>
      <c r="Q178" s="139"/>
    </row>
    <row r="179" spans="1:17" ht="20.100000000000001" customHeight="1" x14ac:dyDescent="0.25">
      <c r="A179" s="2" t="str">
        <f>IF(C179=0,"",1+MAX(A$9:A178))</f>
        <v/>
      </c>
      <c r="B179" s="172"/>
      <c r="C179" s="173"/>
      <c r="D179" s="137"/>
      <c r="E179" s="138"/>
      <c r="F179" s="136"/>
      <c r="G179" s="115"/>
      <c r="H179" s="116"/>
      <c r="I179" s="117"/>
      <c r="J179" s="118"/>
      <c r="K179" s="119"/>
      <c r="L179" s="120"/>
      <c r="M179" s="117"/>
      <c r="N179" s="121"/>
      <c r="O179" s="122"/>
      <c r="P179" s="123"/>
      <c r="Q179" s="139"/>
    </row>
    <row r="180" spans="1:17" ht="20.100000000000001" customHeight="1" x14ac:dyDescent="0.25">
      <c r="A180" s="2" t="str">
        <f>IF(C180=0,"",1+MAX(A$9:A179))</f>
        <v/>
      </c>
      <c r="B180" s="132" t="s">
        <v>90</v>
      </c>
      <c r="C180" s="133"/>
      <c r="D180" s="137"/>
      <c r="E180" s="138"/>
      <c r="F180" s="136"/>
      <c r="G180" s="115"/>
      <c r="H180" s="116"/>
      <c r="I180" s="117"/>
      <c r="J180" s="118"/>
      <c r="K180" s="119"/>
      <c r="L180" s="120"/>
      <c r="M180" s="117"/>
      <c r="N180" s="121"/>
      <c r="O180" s="122"/>
      <c r="P180" s="123"/>
      <c r="Q180" s="139"/>
    </row>
    <row r="181" spans="1:17" ht="20.100000000000001" customHeight="1" x14ac:dyDescent="0.25">
      <c r="A181" s="2" t="str">
        <f>IF(C181=0,"",1+MAX(A$9:A180))</f>
        <v/>
      </c>
      <c r="B181" s="135" t="s">
        <v>53</v>
      </c>
      <c r="C181" s="136"/>
      <c r="D181" s="137"/>
      <c r="E181" s="138"/>
      <c r="F181" s="136"/>
      <c r="G181" s="115"/>
      <c r="H181" s="116"/>
      <c r="I181" s="117"/>
      <c r="J181" s="118"/>
      <c r="K181" s="119"/>
      <c r="L181" s="120"/>
      <c r="M181" s="117"/>
      <c r="N181" s="121"/>
      <c r="O181" s="122"/>
      <c r="P181" s="123"/>
      <c r="Q181" s="139"/>
    </row>
    <row r="182" spans="1:17" ht="20.100000000000001" customHeight="1" x14ac:dyDescent="0.25">
      <c r="A182" s="2" t="str">
        <f>IF(C182=0,"",1+MAX(A$9:A181))</f>
        <v/>
      </c>
      <c r="B182" s="140" t="s">
        <v>54</v>
      </c>
      <c r="C182" s="136"/>
      <c r="D182" s="137"/>
      <c r="E182" s="138"/>
      <c r="F182" s="136"/>
      <c r="G182" s="115"/>
      <c r="H182" s="116"/>
      <c r="I182" s="117"/>
      <c r="J182" s="118"/>
      <c r="K182" s="119"/>
      <c r="L182" s="120"/>
      <c r="M182" s="117"/>
      <c r="N182" s="121"/>
      <c r="O182" s="122"/>
      <c r="P182" s="123"/>
      <c r="Q182" s="139"/>
    </row>
    <row r="183" spans="1:17" ht="20.100000000000001" customHeight="1" thickBot="1" x14ac:dyDescent="0.3">
      <c r="A183" s="108">
        <f>IF(C183=0,"",1+MAX(A$9:A182))</f>
        <v>72</v>
      </c>
      <c r="B183" s="143" t="s">
        <v>55</v>
      </c>
      <c r="C183" s="144">
        <v>4396</v>
      </c>
      <c r="D183" s="145">
        <v>0</v>
      </c>
      <c r="E183" s="146">
        <f t="shared" si="97"/>
        <v>4396</v>
      </c>
      <c r="F183" s="144" t="s">
        <v>37</v>
      </c>
      <c r="G183" s="147">
        <v>0</v>
      </c>
      <c r="H183" s="148">
        <f t="shared" si="98"/>
        <v>0</v>
      </c>
      <c r="I183" s="149">
        <v>1</v>
      </c>
      <c r="J183" s="150" t="s">
        <v>47</v>
      </c>
      <c r="K183" s="151">
        <v>65</v>
      </c>
      <c r="L183" s="152">
        <v>0</v>
      </c>
      <c r="M183" s="149">
        <f t="shared" si="99"/>
        <v>0</v>
      </c>
      <c r="N183" s="153">
        <f t="shared" si="100"/>
        <v>0</v>
      </c>
      <c r="O183" s="154">
        <f t="shared" si="101"/>
        <v>0</v>
      </c>
      <c r="P183" s="155">
        <f t="shared" si="102"/>
        <v>0</v>
      </c>
      <c r="Q183" s="156"/>
    </row>
    <row r="184" spans="1:17" ht="20.100000000000001" customHeight="1" x14ac:dyDescent="0.25">
      <c r="A184" s="46"/>
      <c r="B184" s="47"/>
      <c r="C184" s="48"/>
      <c r="D184" s="49"/>
      <c r="E184" s="49"/>
      <c r="F184" s="50"/>
      <c r="G184" s="50"/>
      <c r="H184" s="50"/>
      <c r="I184" s="50"/>
      <c r="J184" s="49"/>
      <c r="K184" s="49"/>
      <c r="L184" s="51"/>
      <c r="M184" s="49"/>
      <c r="N184" s="49"/>
      <c r="O184" s="49"/>
      <c r="P184" s="49"/>
      <c r="Q184" s="69"/>
    </row>
    <row r="185" spans="1:17" ht="20.100000000000001" customHeight="1" x14ac:dyDescent="0.25">
      <c r="A185" s="56"/>
      <c r="B185" s="70"/>
      <c r="C185" s="71"/>
      <c r="D185" s="72"/>
      <c r="E185" s="72"/>
      <c r="F185" s="73"/>
      <c r="G185" s="73"/>
      <c r="H185" s="72"/>
      <c r="I185" s="74" t="s">
        <v>6</v>
      </c>
      <c r="J185" s="74"/>
      <c r="K185" s="72"/>
      <c r="L185" s="75"/>
      <c r="M185" s="72"/>
      <c r="N185" s="72"/>
      <c r="O185" s="74"/>
      <c r="P185" s="74"/>
      <c r="Q185" s="76"/>
    </row>
    <row r="186" spans="1:17" ht="20.100000000000001" customHeight="1" x14ac:dyDescent="0.25">
      <c r="A186" s="56"/>
      <c r="B186" s="70"/>
      <c r="C186" s="77"/>
      <c r="D186" s="72"/>
      <c r="E186" s="72"/>
      <c r="F186" s="73"/>
      <c r="G186" s="73"/>
      <c r="H186" s="72"/>
      <c r="I186" s="78" t="s">
        <v>7</v>
      </c>
      <c r="J186" s="79"/>
      <c r="K186" s="80"/>
      <c r="L186" s="75"/>
      <c r="M186" s="72"/>
      <c r="N186" s="72"/>
      <c r="O186" s="78"/>
      <c r="P186" s="79"/>
      <c r="Q186" s="76"/>
    </row>
    <row r="187" spans="1:17" ht="20.100000000000001" customHeight="1" x14ac:dyDescent="0.25">
      <c r="A187" s="57"/>
      <c r="B187" s="70"/>
      <c r="C187" s="71"/>
      <c r="D187" s="72"/>
      <c r="E187" s="72"/>
      <c r="F187" s="73"/>
      <c r="G187" s="73"/>
      <c r="H187" s="72"/>
      <c r="I187" s="78" t="s">
        <v>8</v>
      </c>
      <c r="J187" s="78"/>
      <c r="K187" s="58"/>
      <c r="L187" s="75"/>
      <c r="M187" s="72"/>
      <c r="N187" s="72"/>
      <c r="O187" s="78"/>
      <c r="P187" s="78"/>
      <c r="Q187" s="76"/>
    </row>
    <row r="188" spans="1:17" ht="20.100000000000001" customHeight="1" x14ac:dyDescent="0.25">
      <c r="A188" s="59" t="s">
        <v>95</v>
      </c>
      <c r="B188" s="81"/>
      <c r="C188" s="79"/>
      <c r="D188" s="72"/>
      <c r="E188" s="72"/>
      <c r="F188" s="73"/>
      <c r="G188" s="73"/>
      <c r="H188" s="72"/>
      <c r="I188" s="78" t="s">
        <v>9</v>
      </c>
      <c r="J188" s="78"/>
      <c r="K188" s="80"/>
      <c r="L188" s="75"/>
      <c r="M188" s="72"/>
      <c r="N188" s="72"/>
      <c r="O188" s="78"/>
      <c r="P188" s="78"/>
      <c r="Q188" s="76"/>
    </row>
    <row r="189" spans="1:17" ht="27" customHeight="1" thickBot="1" x14ac:dyDescent="0.3">
      <c r="A189" s="60"/>
      <c r="B189" s="61"/>
      <c r="C189" s="62"/>
      <c r="D189" s="63"/>
      <c r="E189" s="63"/>
      <c r="F189" s="64"/>
      <c r="G189" s="64"/>
      <c r="H189" s="65"/>
      <c r="I189" s="66" t="s">
        <v>0</v>
      </c>
      <c r="J189" s="67">
        <f ca="1">TODAY()</f>
        <v>46154</v>
      </c>
      <c r="K189" s="63"/>
      <c r="L189" s="68"/>
      <c r="M189" s="63"/>
      <c r="N189" s="65"/>
      <c r="O189" s="66"/>
      <c r="P189" s="67"/>
      <c r="Q189" s="82"/>
    </row>
    <row r="190" spans="1:17" ht="48" thickBot="1" x14ac:dyDescent="0.3">
      <c r="A190" s="52" t="s">
        <v>10</v>
      </c>
      <c r="B190" s="53" t="s">
        <v>1</v>
      </c>
      <c r="C190" s="54" t="s">
        <v>11</v>
      </c>
      <c r="D190" s="54" t="s">
        <v>12</v>
      </c>
      <c r="E190" s="53" t="s">
        <v>13</v>
      </c>
      <c r="F190" s="54" t="s">
        <v>14</v>
      </c>
      <c r="G190" s="54" t="s">
        <v>24</v>
      </c>
      <c r="H190" s="53" t="s">
        <v>2</v>
      </c>
      <c r="I190" s="53" t="s">
        <v>40</v>
      </c>
      <c r="J190" s="53" t="s">
        <v>39</v>
      </c>
      <c r="K190" s="53" t="s">
        <v>34</v>
      </c>
      <c r="L190" s="55" t="s">
        <v>35</v>
      </c>
      <c r="M190" s="53" t="s">
        <v>36</v>
      </c>
      <c r="N190" s="53" t="s">
        <v>3</v>
      </c>
      <c r="O190" s="54" t="s">
        <v>15</v>
      </c>
      <c r="P190" s="54" t="s">
        <v>4</v>
      </c>
      <c r="Q190" s="83" t="s">
        <v>16</v>
      </c>
    </row>
    <row r="191" spans="1:17" ht="20.100000000000001" customHeight="1" x14ac:dyDescent="0.25">
      <c r="A191" s="109" t="str">
        <f>IF(C191=0,"",1+MAX(A$9:A183))</f>
        <v/>
      </c>
      <c r="B191" s="174" t="s">
        <v>82</v>
      </c>
      <c r="C191" s="161"/>
      <c r="D191" s="159"/>
      <c r="E191" s="160"/>
      <c r="F191" s="161"/>
      <c r="G191" s="162"/>
      <c r="H191" s="163"/>
      <c r="I191" s="164"/>
      <c r="J191" s="165"/>
      <c r="K191" s="165"/>
      <c r="L191" s="166"/>
      <c r="M191" s="164"/>
      <c r="N191" s="167"/>
      <c r="O191" s="168"/>
      <c r="P191" s="169"/>
      <c r="Q191" s="134"/>
    </row>
    <row r="192" spans="1:17" ht="20.100000000000001" customHeight="1" x14ac:dyDescent="0.25">
      <c r="A192" s="2">
        <f>IF(C192=0,"",1+MAX(A$9:A191))</f>
        <v>73</v>
      </c>
      <c r="B192" s="141" t="s">
        <v>55</v>
      </c>
      <c r="C192" s="136">
        <v>4409</v>
      </c>
      <c r="D192" s="137">
        <v>0</v>
      </c>
      <c r="E192" s="138">
        <f t="shared" si="97"/>
        <v>4409</v>
      </c>
      <c r="F192" s="136" t="s">
        <v>37</v>
      </c>
      <c r="G192" s="115">
        <v>0</v>
      </c>
      <c r="H192" s="116">
        <f t="shared" si="98"/>
        <v>0</v>
      </c>
      <c r="I192" s="117">
        <v>1</v>
      </c>
      <c r="J192" s="118" t="s">
        <v>47</v>
      </c>
      <c r="K192" s="119">
        <v>65</v>
      </c>
      <c r="L192" s="120">
        <v>0</v>
      </c>
      <c r="M192" s="117">
        <f t="shared" si="99"/>
        <v>0</v>
      </c>
      <c r="N192" s="121">
        <f t="shared" si="100"/>
        <v>0</v>
      </c>
      <c r="O192" s="122">
        <f t="shared" si="101"/>
        <v>0</v>
      </c>
      <c r="P192" s="123">
        <f t="shared" si="102"/>
        <v>0</v>
      </c>
      <c r="Q192" s="139"/>
    </row>
    <row r="193" spans="1:17" ht="20.100000000000001" customHeight="1" x14ac:dyDescent="0.25">
      <c r="A193" s="2" t="str">
        <f>IF(C193=0,"",1+MAX(A$9:A192))</f>
        <v/>
      </c>
      <c r="B193" s="140" t="s">
        <v>57</v>
      </c>
      <c r="C193" s="136"/>
      <c r="D193" s="137"/>
      <c r="E193" s="138"/>
      <c r="F193" s="136"/>
      <c r="G193" s="115"/>
      <c r="H193" s="116"/>
      <c r="I193" s="117"/>
      <c r="J193" s="118"/>
      <c r="K193" s="119"/>
      <c r="L193" s="120"/>
      <c r="M193" s="117"/>
      <c r="N193" s="121"/>
      <c r="O193" s="122"/>
      <c r="P193" s="123"/>
      <c r="Q193" s="139"/>
    </row>
    <row r="194" spans="1:17" ht="20.100000000000001" customHeight="1" x14ac:dyDescent="0.25">
      <c r="A194" s="2">
        <f>IF(C194=0,"",1+MAX(A$9:A193))</f>
        <v>74</v>
      </c>
      <c r="B194" s="141" t="s">
        <v>58</v>
      </c>
      <c r="C194" s="136">
        <v>4922</v>
      </c>
      <c r="D194" s="137">
        <v>0</v>
      </c>
      <c r="E194" s="138">
        <f t="shared" si="97"/>
        <v>4922</v>
      </c>
      <c r="F194" s="136" t="s">
        <v>37</v>
      </c>
      <c r="G194" s="115">
        <v>0</v>
      </c>
      <c r="H194" s="116">
        <f t="shared" si="98"/>
        <v>0</v>
      </c>
      <c r="I194" s="117">
        <v>1</v>
      </c>
      <c r="J194" s="118" t="s">
        <v>47</v>
      </c>
      <c r="K194" s="119">
        <v>65</v>
      </c>
      <c r="L194" s="120">
        <v>0</v>
      </c>
      <c r="M194" s="117">
        <f t="shared" si="99"/>
        <v>0</v>
      </c>
      <c r="N194" s="121">
        <f t="shared" si="100"/>
        <v>0</v>
      </c>
      <c r="O194" s="122">
        <f t="shared" si="101"/>
        <v>0</v>
      </c>
      <c r="P194" s="123">
        <f t="shared" si="102"/>
        <v>0</v>
      </c>
      <c r="Q194" s="139"/>
    </row>
    <row r="195" spans="1:17" ht="20.100000000000001" customHeight="1" x14ac:dyDescent="0.25">
      <c r="A195" s="2" t="str">
        <f>IF(C195=0,"",1+MAX(A$9:A194))</f>
        <v/>
      </c>
      <c r="B195" s="135" t="s">
        <v>59</v>
      </c>
      <c r="C195" s="136"/>
      <c r="D195" s="137"/>
      <c r="E195" s="138"/>
      <c r="F195" s="136"/>
      <c r="G195" s="115"/>
      <c r="H195" s="116"/>
      <c r="I195" s="117"/>
      <c r="J195" s="118"/>
      <c r="K195" s="119"/>
      <c r="L195" s="120"/>
      <c r="M195" s="117"/>
      <c r="N195" s="121"/>
      <c r="O195" s="122"/>
      <c r="P195" s="123"/>
      <c r="Q195" s="139"/>
    </row>
    <row r="196" spans="1:17" ht="20.100000000000001" customHeight="1" x14ac:dyDescent="0.25">
      <c r="A196" s="2" t="str">
        <f>IF(C196=0,"",1+MAX(A$9:A195))</f>
        <v/>
      </c>
      <c r="B196" s="140" t="s">
        <v>54</v>
      </c>
      <c r="C196" s="136"/>
      <c r="D196" s="137"/>
      <c r="E196" s="138"/>
      <c r="F196" s="136"/>
      <c r="G196" s="115"/>
      <c r="H196" s="116"/>
      <c r="I196" s="117"/>
      <c r="J196" s="118"/>
      <c r="K196" s="119"/>
      <c r="L196" s="120"/>
      <c r="M196" s="117"/>
      <c r="N196" s="121"/>
      <c r="O196" s="122"/>
      <c r="P196" s="123"/>
      <c r="Q196" s="139"/>
    </row>
    <row r="197" spans="1:17" ht="20.100000000000001" customHeight="1" x14ac:dyDescent="0.25">
      <c r="A197" s="2" t="str">
        <f>IF(C197=0,"",1+MAX(A$9:A196))</f>
        <v/>
      </c>
      <c r="B197" s="142" t="s">
        <v>91</v>
      </c>
      <c r="C197" s="136"/>
      <c r="D197" s="137"/>
      <c r="E197" s="138"/>
      <c r="F197" s="136"/>
      <c r="G197" s="115"/>
      <c r="H197" s="116"/>
      <c r="I197" s="117"/>
      <c r="J197" s="118"/>
      <c r="K197" s="119"/>
      <c r="L197" s="120"/>
      <c r="M197" s="117"/>
      <c r="N197" s="121"/>
      <c r="O197" s="122"/>
      <c r="P197" s="123"/>
      <c r="Q197" s="139"/>
    </row>
    <row r="198" spans="1:17" ht="20.100000000000001" customHeight="1" x14ac:dyDescent="0.25">
      <c r="A198" s="2">
        <f>IF(C198=0,"",1+MAX(A$9:A197))</f>
        <v>75</v>
      </c>
      <c r="B198" s="141" t="s">
        <v>61</v>
      </c>
      <c r="C198" s="136">
        <v>1404</v>
      </c>
      <c r="D198" s="137">
        <v>0</v>
      </c>
      <c r="E198" s="138">
        <f t="shared" si="97"/>
        <v>1404</v>
      </c>
      <c r="F198" s="136" t="s">
        <v>37</v>
      </c>
      <c r="G198" s="115">
        <v>0</v>
      </c>
      <c r="H198" s="116">
        <f t="shared" si="98"/>
        <v>0</v>
      </c>
      <c r="I198" s="117">
        <v>1</v>
      </c>
      <c r="J198" s="118" t="s">
        <v>47</v>
      </c>
      <c r="K198" s="119">
        <v>65</v>
      </c>
      <c r="L198" s="120">
        <v>0</v>
      </c>
      <c r="M198" s="117">
        <f t="shared" si="99"/>
        <v>0</v>
      </c>
      <c r="N198" s="121">
        <f t="shared" si="100"/>
        <v>0</v>
      </c>
      <c r="O198" s="122">
        <f t="shared" si="101"/>
        <v>0</v>
      </c>
      <c r="P198" s="123">
        <f t="shared" si="102"/>
        <v>0</v>
      </c>
      <c r="Q198" s="139"/>
    </row>
    <row r="199" spans="1:17" ht="20.100000000000001" customHeight="1" x14ac:dyDescent="0.25">
      <c r="A199" s="2" t="str">
        <f>IF(C199=0,"",1+MAX(A$9:A198))</f>
        <v/>
      </c>
      <c r="B199" s="142" t="s">
        <v>92</v>
      </c>
      <c r="C199" s="136"/>
      <c r="D199" s="137"/>
      <c r="E199" s="138"/>
      <c r="F199" s="136"/>
      <c r="G199" s="115"/>
      <c r="H199" s="116"/>
      <c r="I199" s="117"/>
      <c r="J199" s="118"/>
      <c r="K199" s="119"/>
      <c r="L199" s="120"/>
      <c r="M199" s="117"/>
      <c r="N199" s="121"/>
      <c r="O199" s="122"/>
      <c r="P199" s="123"/>
      <c r="Q199" s="139"/>
    </row>
    <row r="200" spans="1:17" ht="20.100000000000001" customHeight="1" x14ac:dyDescent="0.25">
      <c r="A200" s="2">
        <f>IF(C200=0,"",1+MAX(A$9:A199))</f>
        <v>76</v>
      </c>
      <c r="B200" s="141" t="s">
        <v>63</v>
      </c>
      <c r="C200" s="136">
        <v>1152</v>
      </c>
      <c r="D200" s="137">
        <v>0.05</v>
      </c>
      <c r="E200" s="138">
        <f t="shared" si="97"/>
        <v>1209.6000000000001</v>
      </c>
      <c r="F200" s="136" t="s">
        <v>37</v>
      </c>
      <c r="G200" s="115">
        <v>0</v>
      </c>
      <c r="H200" s="116">
        <f t="shared" ref="H200" si="103">G200*E200</f>
        <v>0</v>
      </c>
      <c r="I200" s="117">
        <v>1</v>
      </c>
      <c r="J200" s="118" t="s">
        <v>47</v>
      </c>
      <c r="K200" s="119">
        <v>65</v>
      </c>
      <c r="L200" s="120">
        <v>0</v>
      </c>
      <c r="M200" s="117">
        <f t="shared" ref="M200" si="104">L200*E200</f>
        <v>0</v>
      </c>
      <c r="N200" s="121">
        <f t="shared" ref="N200" si="105">M200*K200</f>
        <v>0</v>
      </c>
      <c r="O200" s="122">
        <f t="shared" ref="O200" si="106">(H200+N200)/E200</f>
        <v>0</v>
      </c>
      <c r="P200" s="123">
        <f t="shared" ref="P200" si="107">O200*E200</f>
        <v>0</v>
      </c>
      <c r="Q200" s="139"/>
    </row>
    <row r="201" spans="1:17" ht="20.100000000000001" customHeight="1" x14ac:dyDescent="0.25">
      <c r="A201" s="2" t="str">
        <f>IF(C201=0,"",1+MAX(A$9:A200))</f>
        <v/>
      </c>
      <c r="B201" s="142" t="s">
        <v>93</v>
      </c>
      <c r="C201" s="136"/>
      <c r="D201" s="137"/>
      <c r="E201" s="138"/>
      <c r="F201" s="136"/>
      <c r="G201" s="115"/>
      <c r="H201" s="116"/>
      <c r="I201" s="117"/>
      <c r="J201" s="118"/>
      <c r="K201" s="119"/>
      <c r="L201" s="120"/>
      <c r="M201" s="117"/>
      <c r="N201" s="121"/>
      <c r="O201" s="122"/>
      <c r="P201" s="123"/>
      <c r="Q201" s="139"/>
    </row>
    <row r="202" spans="1:17" ht="20.100000000000001" customHeight="1" x14ac:dyDescent="0.25">
      <c r="A202" s="2">
        <f>IF(C202=0,"",1+MAX(A$9:A201))</f>
        <v>77</v>
      </c>
      <c r="B202" s="141" t="s">
        <v>63</v>
      </c>
      <c r="C202" s="136">
        <v>2547</v>
      </c>
      <c r="D202" s="137">
        <v>0</v>
      </c>
      <c r="E202" s="138">
        <f t="shared" si="97"/>
        <v>2547</v>
      </c>
      <c r="F202" s="136" t="s">
        <v>37</v>
      </c>
      <c r="G202" s="115">
        <v>0</v>
      </c>
      <c r="H202" s="116">
        <f t="shared" si="98"/>
        <v>0</v>
      </c>
      <c r="I202" s="117">
        <v>1</v>
      </c>
      <c r="J202" s="118" t="s">
        <v>47</v>
      </c>
      <c r="K202" s="119">
        <v>65</v>
      </c>
      <c r="L202" s="120">
        <v>0</v>
      </c>
      <c r="M202" s="117">
        <f t="shared" si="99"/>
        <v>0</v>
      </c>
      <c r="N202" s="121">
        <f t="shared" si="100"/>
        <v>0</v>
      </c>
      <c r="O202" s="122">
        <f t="shared" si="101"/>
        <v>0</v>
      </c>
      <c r="P202" s="123">
        <f t="shared" si="102"/>
        <v>0</v>
      </c>
      <c r="Q202" s="139"/>
    </row>
    <row r="203" spans="1:17" ht="20.100000000000001" customHeight="1" x14ac:dyDescent="0.25">
      <c r="A203" s="2" t="str">
        <f>IF(C203=0,"",1+MAX(A$9:A202))</f>
        <v/>
      </c>
      <c r="B203" s="140" t="s">
        <v>82</v>
      </c>
      <c r="C203" s="136"/>
      <c r="D203" s="137"/>
      <c r="E203" s="138"/>
      <c r="F203" s="136"/>
      <c r="G203" s="115"/>
      <c r="H203" s="116"/>
      <c r="I203" s="117"/>
      <c r="J203" s="118"/>
      <c r="K203" s="119"/>
      <c r="L203" s="120"/>
      <c r="M203" s="117"/>
      <c r="N203" s="121"/>
      <c r="O203" s="122"/>
      <c r="P203" s="123"/>
      <c r="Q203" s="139"/>
    </row>
    <row r="204" spans="1:17" ht="20.100000000000001" customHeight="1" x14ac:dyDescent="0.25">
      <c r="A204" s="2" t="str">
        <f>IF(C204=0,"",1+MAX(A$9:A203))</f>
        <v/>
      </c>
      <c r="B204" s="142" t="s">
        <v>91</v>
      </c>
      <c r="C204" s="136"/>
      <c r="D204" s="137"/>
      <c r="E204" s="138"/>
      <c r="F204" s="136"/>
      <c r="G204" s="115"/>
      <c r="H204" s="116"/>
      <c r="I204" s="117"/>
      <c r="J204" s="118"/>
      <c r="K204" s="119"/>
      <c r="L204" s="120"/>
      <c r="M204" s="117"/>
      <c r="N204" s="121"/>
      <c r="O204" s="122"/>
      <c r="P204" s="123"/>
      <c r="Q204" s="139"/>
    </row>
    <row r="205" spans="1:17" ht="20.100000000000001" customHeight="1" x14ac:dyDescent="0.25">
      <c r="A205" s="2">
        <f>IF(C205=0,"",1+MAX(A$9:A204))</f>
        <v>78</v>
      </c>
      <c r="B205" s="141" t="s">
        <v>61</v>
      </c>
      <c r="C205" s="136">
        <v>1404</v>
      </c>
      <c r="D205" s="137">
        <v>0</v>
      </c>
      <c r="E205" s="138">
        <f t="shared" si="97"/>
        <v>1404</v>
      </c>
      <c r="F205" s="136" t="s">
        <v>37</v>
      </c>
      <c r="G205" s="115">
        <v>0</v>
      </c>
      <c r="H205" s="116">
        <f t="shared" si="98"/>
        <v>0</v>
      </c>
      <c r="I205" s="117">
        <v>1</v>
      </c>
      <c r="J205" s="118" t="s">
        <v>47</v>
      </c>
      <c r="K205" s="119">
        <v>65</v>
      </c>
      <c r="L205" s="120">
        <v>0</v>
      </c>
      <c r="M205" s="117">
        <f t="shared" si="99"/>
        <v>0</v>
      </c>
      <c r="N205" s="121">
        <f t="shared" si="100"/>
        <v>0</v>
      </c>
      <c r="O205" s="122">
        <f t="shared" si="101"/>
        <v>0</v>
      </c>
      <c r="P205" s="123">
        <f t="shared" si="102"/>
        <v>0</v>
      </c>
      <c r="Q205" s="139"/>
    </row>
    <row r="206" spans="1:17" ht="20.100000000000001" customHeight="1" x14ac:dyDescent="0.25">
      <c r="A206" s="2" t="str">
        <f>IF(C206=0,"",1+MAX(A$9:A205))</f>
        <v/>
      </c>
      <c r="B206" s="142" t="s">
        <v>92</v>
      </c>
      <c r="C206" s="136"/>
      <c r="D206" s="137"/>
      <c r="E206" s="138"/>
      <c r="F206" s="136"/>
      <c r="G206" s="115"/>
      <c r="H206" s="116"/>
      <c r="I206" s="117"/>
      <c r="J206" s="118"/>
      <c r="K206" s="119"/>
      <c r="L206" s="120"/>
      <c r="M206" s="117"/>
      <c r="N206" s="121"/>
      <c r="O206" s="122"/>
      <c r="P206" s="123"/>
      <c r="Q206" s="139"/>
    </row>
    <row r="207" spans="1:17" ht="20.100000000000001" customHeight="1" x14ac:dyDescent="0.25">
      <c r="A207" s="2">
        <f>IF(C207=0,"",1+MAX(A$9:A206))</f>
        <v>79</v>
      </c>
      <c r="B207" s="141" t="s">
        <v>63</v>
      </c>
      <c r="C207" s="136">
        <v>1152</v>
      </c>
      <c r="D207" s="137">
        <v>0</v>
      </c>
      <c r="E207" s="138">
        <f t="shared" si="97"/>
        <v>1152</v>
      </c>
      <c r="F207" s="136" t="s">
        <v>37</v>
      </c>
      <c r="G207" s="115">
        <v>0</v>
      </c>
      <c r="H207" s="116">
        <f t="shared" si="98"/>
        <v>0</v>
      </c>
      <c r="I207" s="117">
        <v>1</v>
      </c>
      <c r="J207" s="118" t="s">
        <v>47</v>
      </c>
      <c r="K207" s="119">
        <v>65</v>
      </c>
      <c r="L207" s="120">
        <v>0</v>
      </c>
      <c r="M207" s="117">
        <f t="shared" si="99"/>
        <v>0</v>
      </c>
      <c r="N207" s="121">
        <f t="shared" si="100"/>
        <v>0</v>
      </c>
      <c r="O207" s="122">
        <f t="shared" si="101"/>
        <v>0</v>
      </c>
      <c r="P207" s="123">
        <f t="shared" si="102"/>
        <v>0</v>
      </c>
      <c r="Q207" s="139"/>
    </row>
    <row r="208" spans="1:17" ht="20.100000000000001" customHeight="1" x14ac:dyDescent="0.25">
      <c r="A208" s="2" t="str">
        <f>IF(C208=0,"",1+MAX(A$9:A207))</f>
        <v/>
      </c>
      <c r="B208" s="142" t="s">
        <v>93</v>
      </c>
      <c r="C208" s="136"/>
      <c r="D208" s="137"/>
      <c r="E208" s="138"/>
      <c r="F208" s="136"/>
      <c r="G208" s="115"/>
      <c r="H208" s="116"/>
      <c r="I208" s="117"/>
      <c r="J208" s="118"/>
      <c r="K208" s="119"/>
      <c r="L208" s="120"/>
      <c r="M208" s="117"/>
      <c r="N208" s="121"/>
      <c r="O208" s="122"/>
      <c r="P208" s="123"/>
      <c r="Q208" s="139"/>
    </row>
    <row r="209" spans="1:17" ht="20.100000000000001" customHeight="1" x14ac:dyDescent="0.25">
      <c r="A209" s="2">
        <f>IF(C209=0,"",1+MAX(A$9:A208))</f>
        <v>80</v>
      </c>
      <c r="B209" s="141" t="s">
        <v>63</v>
      </c>
      <c r="C209" s="136">
        <v>2547</v>
      </c>
      <c r="D209" s="137">
        <v>0</v>
      </c>
      <c r="E209" s="138">
        <f t="shared" si="97"/>
        <v>2547</v>
      </c>
      <c r="F209" s="136" t="s">
        <v>37</v>
      </c>
      <c r="G209" s="115">
        <v>0</v>
      </c>
      <c r="H209" s="116">
        <f t="shared" si="98"/>
        <v>0</v>
      </c>
      <c r="I209" s="117">
        <v>1</v>
      </c>
      <c r="J209" s="118" t="s">
        <v>47</v>
      </c>
      <c r="K209" s="119">
        <v>65</v>
      </c>
      <c r="L209" s="120">
        <v>0</v>
      </c>
      <c r="M209" s="117">
        <f t="shared" si="99"/>
        <v>0</v>
      </c>
      <c r="N209" s="121">
        <f t="shared" si="100"/>
        <v>0</v>
      </c>
      <c r="O209" s="122">
        <f t="shared" si="101"/>
        <v>0</v>
      </c>
      <c r="P209" s="123">
        <f t="shared" si="102"/>
        <v>0</v>
      </c>
      <c r="Q209" s="139"/>
    </row>
    <row r="210" spans="1:17" ht="20.100000000000001" customHeight="1" x14ac:dyDescent="0.25">
      <c r="A210" s="2" t="str">
        <f>IF(C210=0,"",1+MAX(A$9:A209))</f>
        <v/>
      </c>
      <c r="B210" s="140" t="s">
        <v>57</v>
      </c>
      <c r="C210" s="136"/>
      <c r="D210" s="137"/>
      <c r="E210" s="138"/>
      <c r="F210" s="136"/>
      <c r="G210" s="115"/>
      <c r="H210" s="116"/>
      <c r="I210" s="117"/>
      <c r="J210" s="118"/>
      <c r="K210" s="119"/>
      <c r="L210" s="120"/>
      <c r="M210" s="117"/>
      <c r="N210" s="121"/>
      <c r="O210" s="122"/>
      <c r="P210" s="123"/>
      <c r="Q210" s="139"/>
    </row>
    <row r="211" spans="1:17" ht="20.100000000000001" customHeight="1" x14ac:dyDescent="0.25">
      <c r="A211" s="2" t="str">
        <f>IF(C211=0,"",1+MAX(A$9:A210))</f>
        <v/>
      </c>
      <c r="B211" s="142" t="s">
        <v>91</v>
      </c>
      <c r="C211" s="136"/>
      <c r="D211" s="137"/>
      <c r="E211" s="138"/>
      <c r="F211" s="136"/>
      <c r="G211" s="115"/>
      <c r="H211" s="116"/>
      <c r="I211" s="117"/>
      <c r="J211" s="118"/>
      <c r="K211" s="119"/>
      <c r="L211" s="120"/>
      <c r="M211" s="117"/>
      <c r="N211" s="121"/>
      <c r="O211" s="122"/>
      <c r="P211" s="123"/>
      <c r="Q211" s="139"/>
    </row>
    <row r="212" spans="1:17" ht="20.100000000000001" customHeight="1" x14ac:dyDescent="0.25">
      <c r="A212" s="2">
        <f>IF(C212=0,"",1+MAX(A$9:A211))</f>
        <v>81</v>
      </c>
      <c r="B212" s="141" t="s">
        <v>61</v>
      </c>
      <c r="C212" s="136">
        <v>1404</v>
      </c>
      <c r="D212" s="137">
        <v>0.05</v>
      </c>
      <c r="E212" s="138">
        <f t="shared" si="97"/>
        <v>1474.2</v>
      </c>
      <c r="F212" s="136" t="s">
        <v>37</v>
      </c>
      <c r="G212" s="115">
        <v>0</v>
      </c>
      <c r="H212" s="116">
        <f t="shared" ref="H212" si="108">G212*E212</f>
        <v>0</v>
      </c>
      <c r="I212" s="117">
        <v>1</v>
      </c>
      <c r="J212" s="118" t="s">
        <v>47</v>
      </c>
      <c r="K212" s="119">
        <v>65</v>
      </c>
      <c r="L212" s="120">
        <v>0</v>
      </c>
      <c r="M212" s="117">
        <f t="shared" ref="M212" si="109">L212*E212</f>
        <v>0</v>
      </c>
      <c r="N212" s="121">
        <f t="shared" ref="N212" si="110">M212*K212</f>
        <v>0</v>
      </c>
      <c r="O212" s="122">
        <f t="shared" ref="O212" si="111">(H212+N212)/E212</f>
        <v>0</v>
      </c>
      <c r="P212" s="123">
        <f t="shared" ref="P212" si="112">O212*E212</f>
        <v>0</v>
      </c>
      <c r="Q212" s="139"/>
    </row>
    <row r="213" spans="1:17" ht="20.100000000000001" customHeight="1" x14ac:dyDescent="0.25">
      <c r="A213" s="2" t="str">
        <f>IF(C213=0,"",1+MAX(A$9:A212))</f>
        <v/>
      </c>
      <c r="B213" s="142" t="s">
        <v>92</v>
      </c>
      <c r="C213" s="136"/>
      <c r="D213" s="137"/>
      <c r="E213" s="138"/>
      <c r="F213" s="136"/>
      <c r="G213" s="115"/>
      <c r="H213" s="116"/>
      <c r="I213" s="117"/>
      <c r="J213" s="118"/>
      <c r="K213" s="119"/>
      <c r="L213" s="120"/>
      <c r="M213" s="117"/>
      <c r="N213" s="121"/>
      <c r="O213" s="122"/>
      <c r="P213" s="123"/>
      <c r="Q213" s="139"/>
    </row>
    <row r="214" spans="1:17" ht="20.100000000000001" customHeight="1" x14ac:dyDescent="0.25">
      <c r="A214" s="2">
        <f>IF(C214=0,"",1+MAX(A$9:A213))</f>
        <v>82</v>
      </c>
      <c r="B214" s="141" t="s">
        <v>63</v>
      </c>
      <c r="C214" s="136">
        <v>1152</v>
      </c>
      <c r="D214" s="137">
        <v>0</v>
      </c>
      <c r="E214" s="138">
        <f t="shared" si="97"/>
        <v>1152</v>
      </c>
      <c r="F214" s="136" t="s">
        <v>37</v>
      </c>
      <c r="G214" s="115">
        <v>0</v>
      </c>
      <c r="H214" s="116">
        <f t="shared" si="98"/>
        <v>0</v>
      </c>
      <c r="I214" s="117">
        <v>1</v>
      </c>
      <c r="J214" s="118" t="s">
        <v>47</v>
      </c>
      <c r="K214" s="119">
        <v>65</v>
      </c>
      <c r="L214" s="120">
        <v>0</v>
      </c>
      <c r="M214" s="117">
        <f t="shared" si="99"/>
        <v>0</v>
      </c>
      <c r="N214" s="121">
        <f t="shared" si="100"/>
        <v>0</v>
      </c>
      <c r="O214" s="122">
        <f t="shared" si="101"/>
        <v>0</v>
      </c>
      <c r="P214" s="123">
        <f t="shared" si="102"/>
        <v>0</v>
      </c>
      <c r="Q214" s="139"/>
    </row>
    <row r="215" spans="1:17" ht="20.100000000000001" customHeight="1" x14ac:dyDescent="0.25">
      <c r="A215" s="2" t="str">
        <f>IF(C215=0,"",1+MAX(A$9:A214))</f>
        <v/>
      </c>
      <c r="B215" s="142" t="s">
        <v>94</v>
      </c>
      <c r="C215" s="136"/>
      <c r="D215" s="137"/>
      <c r="E215" s="138"/>
      <c r="F215" s="136"/>
      <c r="G215" s="115"/>
      <c r="H215" s="116"/>
      <c r="I215" s="117"/>
      <c r="J215" s="118"/>
      <c r="K215" s="119"/>
      <c r="L215" s="120"/>
      <c r="M215" s="117"/>
      <c r="N215" s="121"/>
      <c r="O215" s="122"/>
      <c r="P215" s="123"/>
      <c r="Q215" s="139"/>
    </row>
    <row r="216" spans="1:17" ht="20.100000000000001" customHeight="1" thickBot="1" x14ac:dyDescent="0.3">
      <c r="A216" s="108">
        <f>IF(C216=0,"",1+MAX(A$9:A215))</f>
        <v>83</v>
      </c>
      <c r="B216" s="143" t="s">
        <v>63</v>
      </c>
      <c r="C216" s="144">
        <v>2547</v>
      </c>
      <c r="D216" s="145">
        <v>0</v>
      </c>
      <c r="E216" s="146">
        <f t="shared" si="97"/>
        <v>2547</v>
      </c>
      <c r="F216" s="144" t="s">
        <v>37</v>
      </c>
      <c r="G216" s="147">
        <v>0</v>
      </c>
      <c r="H216" s="148">
        <f t="shared" si="98"/>
        <v>0</v>
      </c>
      <c r="I216" s="149">
        <v>1</v>
      </c>
      <c r="J216" s="150" t="s">
        <v>47</v>
      </c>
      <c r="K216" s="151">
        <v>65</v>
      </c>
      <c r="L216" s="152">
        <v>0</v>
      </c>
      <c r="M216" s="149">
        <f t="shared" si="99"/>
        <v>0</v>
      </c>
      <c r="N216" s="153">
        <f t="shared" si="100"/>
        <v>0</v>
      </c>
      <c r="O216" s="154">
        <f t="shared" si="101"/>
        <v>0</v>
      </c>
      <c r="P216" s="155">
        <f t="shared" si="102"/>
        <v>0</v>
      </c>
      <c r="Q216" s="156"/>
    </row>
    <row r="217" spans="1:17" ht="25.5" customHeight="1" thickBot="1" x14ac:dyDescent="0.3">
      <c r="A217" s="14"/>
      <c r="B217" s="32" t="s">
        <v>48</v>
      </c>
      <c r="C217" s="3"/>
      <c r="D217" s="4"/>
      <c r="E217" s="5"/>
      <c r="F217" s="6" t="s">
        <v>32</v>
      </c>
      <c r="G217" s="5"/>
      <c r="H217" s="36">
        <f>SUM(H22:H216)</f>
        <v>0</v>
      </c>
      <c r="I217" s="36"/>
      <c r="J217" s="36"/>
      <c r="K217" s="36"/>
      <c r="L217" s="37"/>
      <c r="M217" s="6" t="s">
        <v>25</v>
      </c>
      <c r="N217" s="36">
        <f>SUM(N22:N216)</f>
        <v>0</v>
      </c>
      <c r="O217" s="38"/>
      <c r="P217" s="39"/>
      <c r="Q217" s="33">
        <f>SUM(P22:P217)</f>
        <v>0</v>
      </c>
    </row>
    <row r="218" spans="1:17" ht="25.5" customHeight="1" thickBot="1" x14ac:dyDescent="0.3">
      <c r="A218" s="41"/>
      <c r="B218" s="42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3"/>
    </row>
    <row r="219" spans="1:17" ht="25.5" customHeight="1" thickBot="1" x14ac:dyDescent="0.3">
      <c r="A219" s="41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3"/>
    </row>
    <row r="220" spans="1:17" ht="27.75" customHeight="1" x14ac:dyDescent="0.25">
      <c r="A220" s="7" t="s">
        <v>21</v>
      </c>
      <c r="B220" s="19"/>
      <c r="C220" s="9"/>
      <c r="D220" s="9"/>
      <c r="E220" s="9"/>
      <c r="F220" s="9"/>
      <c r="G220" s="9"/>
      <c r="H220" s="9"/>
      <c r="I220" s="9"/>
      <c r="J220" s="9"/>
      <c r="K220" s="9"/>
      <c r="L220" s="12"/>
      <c r="M220" s="9"/>
      <c r="N220" s="8"/>
      <c r="O220" s="8"/>
      <c r="P220" s="8"/>
      <c r="Q220" s="89">
        <f>SUM(Q9:Q219)</f>
        <v>0</v>
      </c>
    </row>
    <row r="221" spans="1:17" ht="27.75" customHeight="1" x14ac:dyDescent="0.25">
      <c r="A221" s="10" t="s">
        <v>33</v>
      </c>
      <c r="B221" s="90"/>
      <c r="C221" s="91">
        <v>0.15</v>
      </c>
      <c r="D221" s="91"/>
      <c r="E221" s="91"/>
      <c r="F221" s="92"/>
      <c r="G221" s="92"/>
      <c r="H221" s="92"/>
      <c r="I221" s="92"/>
      <c r="J221" s="92"/>
      <c r="K221" s="92"/>
      <c r="L221" s="93"/>
      <c r="M221" s="92"/>
      <c r="N221" s="94"/>
      <c r="O221" s="94"/>
      <c r="P221" s="94"/>
      <c r="Q221" s="95">
        <f>(Q220*C221)</f>
        <v>0</v>
      </c>
    </row>
    <row r="222" spans="1:17" ht="27.75" customHeight="1" x14ac:dyDescent="0.25">
      <c r="A222" s="10" t="s">
        <v>49</v>
      </c>
      <c r="B222" s="90"/>
      <c r="C222" s="91">
        <v>0.03</v>
      </c>
      <c r="D222" s="91"/>
      <c r="E222" s="91"/>
      <c r="F222" s="92"/>
      <c r="G222" s="92"/>
      <c r="H222" s="92"/>
      <c r="I222" s="92"/>
      <c r="J222" s="92"/>
      <c r="K222" s="92"/>
      <c r="L222" s="93"/>
      <c r="M222" s="92"/>
      <c r="N222" s="94"/>
      <c r="O222" s="94"/>
      <c r="P222" s="94"/>
      <c r="Q222" s="95">
        <f>(Q220*C222)</f>
        <v>0</v>
      </c>
    </row>
    <row r="223" spans="1:17" ht="27.75" customHeight="1" x14ac:dyDescent="0.25">
      <c r="A223" s="10" t="s">
        <v>50</v>
      </c>
      <c r="B223" s="90"/>
      <c r="C223" s="91">
        <v>0.05</v>
      </c>
      <c r="D223" s="91"/>
      <c r="E223" s="91"/>
      <c r="F223" s="92"/>
      <c r="G223" s="92"/>
      <c r="H223" s="92"/>
      <c r="I223" s="92"/>
      <c r="J223" s="92"/>
      <c r="K223" s="92"/>
      <c r="L223" s="93"/>
      <c r="M223" s="92"/>
      <c r="N223" s="94"/>
      <c r="O223" s="94"/>
      <c r="P223" s="94"/>
      <c r="Q223" s="95">
        <f>(Q220*C223)</f>
        <v>0</v>
      </c>
    </row>
    <row r="224" spans="1:17" ht="27.75" customHeight="1" x14ac:dyDescent="0.25">
      <c r="A224" s="10" t="s">
        <v>51</v>
      </c>
      <c r="B224" s="90"/>
      <c r="C224" s="91">
        <v>7.0000000000000007E-2</v>
      </c>
      <c r="D224" s="91"/>
      <c r="E224" s="91"/>
      <c r="F224" s="92"/>
      <c r="G224" s="92"/>
      <c r="H224" s="92"/>
      <c r="I224" s="92"/>
      <c r="J224" s="92"/>
      <c r="K224" s="92"/>
      <c r="L224" s="93"/>
      <c r="M224" s="92"/>
      <c r="N224" s="94"/>
      <c r="O224" s="94"/>
      <c r="P224" s="94"/>
      <c r="Q224" s="95">
        <f>(H220*C224)</f>
        <v>0</v>
      </c>
    </row>
    <row r="225" spans="1:17" ht="27.75" customHeight="1" thickBot="1" x14ac:dyDescent="0.3">
      <c r="A225" s="11" t="s">
        <v>22</v>
      </c>
      <c r="B225" s="96"/>
      <c r="C225" s="97"/>
      <c r="D225" s="97"/>
      <c r="E225" s="97"/>
      <c r="F225" s="97"/>
      <c r="G225" s="97"/>
      <c r="H225" s="97"/>
      <c r="I225" s="97"/>
      <c r="J225" s="97"/>
      <c r="K225" s="97"/>
      <c r="L225" s="98"/>
      <c r="M225" s="97"/>
      <c r="N225" s="99"/>
      <c r="O225" s="99"/>
      <c r="P225" s="99"/>
      <c r="Q225" s="100">
        <f>SUM(Q220:Q221)</f>
        <v>0</v>
      </c>
    </row>
    <row r="226" spans="1:17" ht="27.75" customHeight="1" x14ac:dyDescent="0.25">
      <c r="A226" s="31" t="s">
        <v>23</v>
      </c>
      <c r="B226" s="21"/>
      <c r="C226" s="22"/>
      <c r="D226" s="22"/>
      <c r="E226" s="22"/>
      <c r="F226" s="22"/>
      <c r="G226" s="22"/>
      <c r="H226" s="22"/>
      <c r="I226" s="22"/>
      <c r="J226" s="22"/>
      <c r="K226" s="22"/>
      <c r="L226" s="23"/>
      <c r="M226" s="22"/>
      <c r="N226" s="22"/>
      <c r="O226" s="22"/>
      <c r="P226" s="22"/>
      <c r="Q226" s="101"/>
    </row>
    <row r="227" spans="1:17" ht="27.75" customHeight="1" x14ac:dyDescent="0.25">
      <c r="A227" s="28" t="s">
        <v>43</v>
      </c>
      <c r="B227" s="102"/>
      <c r="C227" s="103"/>
      <c r="D227" s="103"/>
      <c r="E227" s="103"/>
      <c r="F227" s="103"/>
      <c r="G227" s="103"/>
      <c r="H227" s="103"/>
      <c r="I227" s="103"/>
      <c r="J227" s="103"/>
      <c r="K227" s="103"/>
      <c r="L227" s="104"/>
      <c r="M227" s="104"/>
      <c r="N227" s="103"/>
      <c r="O227" s="103"/>
      <c r="P227" s="105"/>
      <c r="Q227" s="106"/>
    </row>
    <row r="228" spans="1:17" ht="27.75" customHeight="1" x14ac:dyDescent="0.25">
      <c r="A228" s="29" t="s">
        <v>5</v>
      </c>
      <c r="B228" s="102"/>
      <c r="C228" s="103"/>
      <c r="D228" s="103"/>
      <c r="E228" s="103"/>
      <c r="F228" s="103"/>
      <c r="G228" s="103"/>
      <c r="H228" s="103"/>
      <c r="I228" s="103"/>
      <c r="J228" s="103"/>
      <c r="K228" s="103"/>
      <c r="L228" s="104"/>
      <c r="M228" s="103"/>
      <c r="N228" s="103"/>
      <c r="O228" s="103"/>
      <c r="P228" s="103"/>
      <c r="Q228" s="106"/>
    </row>
    <row r="229" spans="1:17" ht="27.75" customHeight="1" thickBot="1" x14ac:dyDescent="0.3">
      <c r="A229" s="30" t="s">
        <v>38</v>
      </c>
      <c r="B229" s="24"/>
      <c r="C229" s="25"/>
      <c r="D229" s="25"/>
      <c r="E229" s="25"/>
      <c r="F229" s="25"/>
      <c r="G229" s="25"/>
      <c r="H229" s="25"/>
      <c r="I229" s="25"/>
      <c r="J229" s="25"/>
      <c r="K229" s="25"/>
      <c r="L229" s="26"/>
      <c r="M229" s="25"/>
      <c r="N229" s="27"/>
      <c r="O229" s="27"/>
      <c r="P229" s="27"/>
      <c r="Q229" s="107"/>
    </row>
    <row r="232" spans="1:17" x14ac:dyDescent="0.25">
      <c r="E232" s="40"/>
      <c r="L232" s="35"/>
      <c r="M232" s="13"/>
      <c r="N232" s="35"/>
    </row>
    <row r="233" spans="1:17" ht="15.75" customHeight="1" x14ac:dyDescent="0.25">
      <c r="E233" s="40"/>
      <c r="L233" s="35"/>
      <c r="M233" s="13"/>
      <c r="N233" s="35"/>
    </row>
    <row r="234" spans="1:17" ht="15.75" customHeight="1" x14ac:dyDescent="0.25">
      <c r="E234" s="40"/>
      <c r="L234" s="35"/>
      <c r="M234" s="13"/>
      <c r="N234" s="35"/>
    </row>
    <row r="235" spans="1:17" ht="16.5" customHeight="1" x14ac:dyDescent="0.25">
      <c r="E235" s="40"/>
      <c r="L235" s="35"/>
      <c r="M235" s="13"/>
      <c r="N235" s="35"/>
    </row>
  </sheetData>
  <mergeCells count="9">
    <mergeCell ref="A219:Q219"/>
    <mergeCell ref="C8:Q8"/>
    <mergeCell ref="Q9:Q18"/>
    <mergeCell ref="C21:Q21"/>
    <mergeCell ref="A218:Q218"/>
    <mergeCell ref="Q22:Q63"/>
    <mergeCell ref="Q71:Q128"/>
    <mergeCell ref="Q136:Q183"/>
    <mergeCell ref="Q191:Q216"/>
  </mergeCells>
  <pageMargins left="0.7" right="0.7" top="0.75" bottom="0.75" header="0.3" footer="0.3"/>
  <pageSetup paperSize="9" scale="46" fitToHeight="0" orientation="landscape" r:id="rId1"/>
  <headerFooter>
    <oddHeader>&amp;C
&amp;G</oddHeader>
  </headerFooter>
  <rowBreaks count="1" manualBreakCount="1">
    <brk id="63" max="16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Basit Bhatti</dc:creator>
  <cp:lastModifiedBy>Anna David</cp:lastModifiedBy>
  <cp:lastPrinted>2026-05-12T16:28:00Z</cp:lastPrinted>
  <dcterms:created xsi:type="dcterms:W3CDTF">2020-07-29T11:58:51Z</dcterms:created>
  <dcterms:modified xsi:type="dcterms:W3CDTF">2026-05-12T16:30:16Z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